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4.9" sheetId="17" r:id="rId1"/>
  </sheets>
  <definedNames>
    <definedName name="_xlnm._FilterDatabase" localSheetId="0" hidden="1">'4.9'!$A$8:$Y$82</definedName>
    <definedName name="_xlnm.Print_Titles" localSheetId="0">'4.9'!$4:$6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<sst xmlns="http://schemas.openxmlformats.org/spreadsheetml/2006/main" count="658" uniqueCount="277">
  <si>
    <t>附件</t>
  </si>
  <si>
    <t>宝鸡市凤翔区2026年常态化帮扶资金项目库计划明细表</t>
  </si>
  <si>
    <t>单位：万元</t>
  </si>
  <si>
    <t>项目类型</t>
  </si>
  <si>
    <t>项目名称</t>
  </si>
  <si>
    <t>项目内容及建设规模</t>
  </si>
  <si>
    <t>建设期限（起止时间）</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</si>
  <si>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</si>
  <si>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</si>
  <si>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</si>
  <si>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</si>
  <si>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</si>
  <si>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</si>
  <si>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</si>
  <si>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</si>
  <si>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</si>
  <si>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</si>
  <si>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</si>
  <si>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</si>
  <si>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合计</t>
  </si>
  <si>
    <t>常态化帮扶资金</t>
  </si>
  <si>
    <t>其它资金投入</t>
  </si>
  <si>
    <t>镇</t>
  </si>
  <si>
    <t>村</t>
  </si>
  <si>
    <t>户数</t>
  </si>
  <si>
    <t>人数</t>
  </si>
  <si>
    <t>小计</t>
  </si>
  <si>
    <t>中央</t>
  </si>
  <si>
    <t>省级</t>
  </si>
  <si>
    <t>市级</t>
  </si>
  <si>
    <t>县级</t>
  </si>
  <si>
    <t>总 计</t>
  </si>
  <si>
    <t>一、产业发展</t>
  </si>
  <si>
    <t>1.生产项目</t>
  </si>
  <si>
    <t>①种植业基地(种植业)</t>
  </si>
  <si>
    <t>2026年监测户特色种养殖项目</t>
  </si>
  <si>
    <t>依据《中共宝鸡市凤翔区委实施乡村振兴战略领导小组办公室关于明确财政衔接推进乡村振兴补助资金产业奖补有关政策的通知》宝凤乡振办发[2021]17号文件要求，扶持监测户发展特色种植业面积50亩、养殖畜禽200头（只）。</t>
  </si>
  <si>
    <t>2026年4-12月</t>
  </si>
  <si>
    <t>全区各镇</t>
  </si>
  <si>
    <t>全区相关村</t>
  </si>
  <si>
    <t>/</t>
  </si>
  <si>
    <t>各镇人民政府</t>
  </si>
  <si>
    <t>区农业农村局</t>
  </si>
  <si>
    <t>补助</t>
  </si>
  <si>
    <t>辛晓锋</t>
  </si>
  <si>
    <t>2026年苹果品种改接项目</t>
  </si>
  <si>
    <t>全区范围内，有意愿开展“品种改接”的苹果种植农户、新型经营主体(大户、合作社、家庭农场)和村级集体经济组织，改造老果园，嫁接新品种，年内完成品种改接1200亩。</t>
  </si>
  <si>
    <t>全区
相关镇</t>
  </si>
  <si>
    <t>2026年苹果肥力提升项目</t>
  </si>
  <si>
    <t>全区范围内，有意愿开展“肥力提升”的苹果种植农户、新型经营主体(大户、合作社、家庭农场)和村级集体经济组织（“肥力提升”项目实施对象的苹果种植面积应达到5亩以上），增施有机肥，改善果园肥力，年内完成肥力提升2万亩。</t>
  </si>
  <si>
    <t>2026年长青镇高嘴头村特色产业（长青大葱）育苗基地项目</t>
  </si>
  <si>
    <r>
      <rPr>
        <sz val="9"/>
        <rFont val="仿宋_GB2312"/>
        <charset val="134"/>
      </rPr>
      <t>经营方式:自主经营 
新建6000平方米高端玻璃智能连栋温室大棚一座内容包括：
（一）主体结构工程（筑牢项目根基）1.骨架系统；采用 Q235 热浸镀锌钢骨架，主立柱 150×150×3mm（埋深 1.2m，超宝鸡冻土层）、侧立柱 100×100×2.5mm、拱杆 80×40×2.5mm，锌层厚度≥80μm，抗腐蚀、抗老化，保障 25 年以上使用寿命，满足抗风 11 级、抗雪 0.5kN/</t>
    </r>
    <r>
      <rPr>
        <sz val="9"/>
        <rFont val="宋体"/>
        <charset val="134"/>
      </rPr>
      <t>㎡</t>
    </r>
    <r>
      <rPr>
        <sz val="9"/>
        <rFont val="仿宋_GB2312"/>
        <charset val="134"/>
      </rPr>
      <t>荷载要求。 2. 覆盖系统：四周墙体用 4+9A+4 中空 Low-E 钢化玻璃（透光≥90%、保温防结露），顶部用 10mm 中空防流滴 PC 阳光板（抗冲击、耐紫外线），顶部设 15% 面积三角电动天窗（启闭≥45°），保障采光与通风。 3. 基础工程：C30 钢筋混凝土独立基础（80×80×100cm）+ 地梁衔接，内置 Φ16 钢筋骨架，预埋件定位误差≤3mm；内部铺 1.5mm HDPE 防渗膜，防水肥下渗，基础埋深≥1.2m，防冬季冻胀。
（二）功能分区建设（聚焦双核心功能） 1. 精品大葱种植区（3000</t>
    </r>
    <r>
      <rPr>
        <sz val="9"/>
        <rFont val="宋体"/>
        <charset val="134"/>
      </rPr>
      <t>㎡</t>
    </r>
    <r>
      <rPr>
        <sz val="9"/>
        <rFont val="仿宋_GB2312"/>
        <charset val="134"/>
      </rPr>
      <t>）：配置移动苗床、精准滴灌系统、CO</t>
    </r>
    <r>
      <rPr>
        <sz val="9"/>
        <rFont val="Times New Roman"/>
        <charset val="134"/>
      </rPr>
      <t>₂</t>
    </r>
    <r>
      <rPr>
        <sz val="9"/>
        <rFont val="仿宋_GB2312"/>
        <charset val="134"/>
      </rPr>
      <t>增施设备，配套电动培土装置与采收输送线， 2. 科研育苗区（1500</t>
    </r>
    <r>
      <rPr>
        <sz val="9"/>
        <rFont val="宋体"/>
        <charset val="134"/>
      </rPr>
      <t>㎡</t>
    </r>
    <r>
      <rPr>
        <sz val="9"/>
        <rFont val="仿宋_GB2312"/>
        <charset val="134"/>
      </rPr>
      <t>）：搭建 3 层穴盘育苗架、配置基质消毒机、全自动穴盘播种机，配套全光谱 LED 补光灯。 3. 配套功能区（800</t>
    </r>
    <r>
      <rPr>
        <sz val="9"/>
        <rFont val="宋体"/>
        <charset val="134"/>
      </rPr>
      <t>㎡</t>
    </r>
    <r>
      <rPr>
        <sz val="9"/>
        <rFont val="仿宋_GB2312"/>
        <charset val="134"/>
      </rPr>
      <t>）：建设物联网控制室、农业实验室等，配套水肥储液罐、农机具存放区。 4. 缓冲通道区（700</t>
    </r>
    <r>
      <rPr>
        <sz val="9"/>
        <rFont val="宋体"/>
        <charset val="134"/>
      </rPr>
      <t>㎡</t>
    </r>
    <r>
      <rPr>
        <sz val="9"/>
        <rFont val="仿宋_GB2312"/>
        <charset val="134"/>
      </rPr>
      <t>）：设置人员与物流缓冲通道，配套风幕机、消毒通道、物流传送带。 
 （三）智能系统建设（核心技术支撑） 1. 智能环境控制系统：配置 6 台地源热泵，适配冬夏温控需求；配套外遮阳、内保温幕、45 台环流风机、36 台轴流风机 + 75</t>
    </r>
    <r>
      <rPr>
        <sz val="9"/>
        <rFont val="宋体"/>
        <charset val="134"/>
      </rPr>
      <t>㎡</t>
    </r>
    <r>
      <rPr>
        <sz val="9"/>
        <rFont val="仿宋_GB2312"/>
        <charset val="134"/>
      </rPr>
      <t>水帘， 2. 智能水肥一体化系统：配备 3 台物联网水肥一体机，配套储液罐、双级过滤器、内镶贴片式滴灌带。 3. 智能监测与控制系统：布设温湿度、光照、CO</t>
    </r>
    <r>
      <rPr>
        <sz val="9"/>
        <rFont val="Times New Roman"/>
        <charset val="134"/>
      </rPr>
      <t>₂</t>
    </r>
    <r>
      <rPr>
        <sz val="9"/>
        <rFont val="仿宋_GB2312"/>
        <charset val="134"/>
      </rPr>
      <t>、土壤三参数等各类传感器 200 余台，搭配工业级 PLC 控制器、5G 通信模块、云端服务器。 4. AI 病虫害预警系统：安装 30 台 4K 高清摄像头 + AI 图像识别终端。                                                  =0.5。 
（四）配套工程建设（运维保障） 1. 电力工程：总供电容量 300kW，配备 100kW 备用发电机。 2. 给排水工程：接入市政自来水，配套 100m</t>
    </r>
    <r>
      <rPr>
        <sz val="9"/>
        <rFont val="宋体"/>
        <charset val="134"/>
      </rPr>
      <t>³</t>
    </r>
    <r>
      <rPr>
        <sz val="9"/>
        <rFont val="仿宋_GB2312"/>
        <charset val="134"/>
      </rPr>
      <t xml:space="preserve"> 储水罐；建设四周明沟 + 内部暗管排水系统，配备小型污水处理设备，灌溉尾水处理后循环利用，实现水资源闭环。 3. 消防安防工程：配备 60 具干粉灭火器、3 个消防栓，布设 20 台监控摄像头、6 对红外对射报警器，配套应急照明与指示牌。 4. 场地配套：温室周边建 4m 宽水泥道路，单元间设 2m 宽步道；西侧设 4m 主入口、东侧设 3m 物流入口。   ；采购蔬菜钵苗播种机（2BP-300）2台；采购小型平模颗粒剂(SKJ-150)2台。</t>
    </r>
  </si>
  <si>
    <t>2026年1-12月</t>
  </si>
  <si>
    <t>长青镇</t>
  </si>
  <si>
    <t>高嘴头村</t>
  </si>
  <si>
    <t>是</t>
  </si>
  <si>
    <t>否</t>
  </si>
  <si>
    <t>长青镇人民政府</t>
  </si>
  <si>
    <t>区农村农业局</t>
  </si>
  <si>
    <t>购置材料和工程建设</t>
  </si>
  <si>
    <t>史国强</t>
  </si>
  <si>
    <t>2026年范家寨镇乔家堡村股份经济合作社智能化育苗基地项目</t>
  </si>
  <si>
    <r>
      <rPr>
        <sz val="10"/>
        <rFont val="仿宋_GB2312"/>
        <charset val="134"/>
      </rPr>
      <t>经营方式:自主经营 
1. 温室主体工程：新建文洛型智能玻璃温室1座，总建筑面积6480平方米。温室采用轻钢结构，结构件及紧固件均采用国标专用热镀锌型材，并辅以表面喷塑双重防腐工艺，设计使用寿命20年以上。屋面采用4mm漫散射玻璃覆盖，四周立面采用5+6+5mm双层中空钢化玻璃覆盖，兼具高透光与保温节能性能。温室配置顶部连续开窗系统（齿轮齿条驱动，配备40目防虫网）、双层遮阳保温幕布系统（上层散射型遮阳幕布，下层铝箔保温幕布）、立面垂直保温系统、空气内循环系统及高压微雾降温系统，实现温室环境全年精准调控。
2. 育苗生产与配套服务设施：温室内部划分为育苗生产区、立体栽培展示区及配套服务区三大功能区。育苗生产区面积4860平方米，配置移动钢丝苗床120张，总育苗面积4860平方米，分6大育苗区；立体栽培展示区面积405平方米，布置PP种植槽16排；配套服务区面积1215平方米，集成中央控制室、水肥首部室、环控设备室、燃气锅炉房、物料仓库、无菌催芽室（配60组17层智能催芽车）、愈合室（配60组7层愈合小车）、更衣消毒室等功能用房。各功能区采用钢化玻璃隔断，洁污分流，确保生产区生物安全。
3. 环控与水肥一体化系统：配套物联网环境智能控制系统，部署覆盖全场的传感器网络（含温湿度、光照、CO</t>
    </r>
    <r>
      <rPr>
        <sz val="10"/>
        <rFont val="Times New Roman"/>
        <charset val="134"/>
      </rPr>
      <t>₂</t>
    </r>
    <r>
      <rPr>
        <sz val="10"/>
        <rFont val="仿宋_GB2312"/>
        <charset val="134"/>
      </rPr>
      <t>、基质参数等），通过中央控制平台实现环境参数自动采集与设备联动控制。水肥一体化系统配置RO反渗透水处理单元、80m</t>
    </r>
    <r>
      <rPr>
        <sz val="10"/>
        <rFont val="宋体"/>
        <charset val="134"/>
      </rPr>
      <t>³</t>
    </r>
    <r>
      <rPr>
        <sz val="10"/>
        <rFont val="仿宋_GB2312"/>
        <charset val="134"/>
      </rPr>
      <t>不锈钢营养液储池、自走式轨道喷灌系统（育苗区）、压力补偿式滴灌系统（立体栽培区）及EC/pH在线监测与自动配肥装置，核心设备选用国内品牌。供暖系统配置0.7MW燃气锅炉1台，配套苗床底部及周墙立体散热管道，形成立体供暖体系。
4. 自动化生产设备与配套工程：配置精量播种流水线1套（生产效率≥1000盘/小时）、基质搅拌机、育苗周转车、电动搬运车等自动化生产设备，设备均选用国内品牌。配套电气系统采用双回路10kV市政供电，设置800kVA干式变压器及500kW柴油发电机组，关键设备回路配置不间断电源。配套给排水系统，设置钢制波纹净水罐与RO纯水罐各1座）。</t>
    </r>
  </si>
  <si>
    <t>范家寨镇</t>
  </si>
  <si>
    <t>乔家堡村</t>
  </si>
  <si>
    <t>范家寨镇人民政府</t>
  </si>
  <si>
    <t>周军强</t>
  </si>
  <si>
    <t>凤翔区2026年粮食作物节水灌溉与水肥一体化项目</t>
  </si>
  <si>
    <t>1.购买移动式水肥一体化设备120台；
2.每套设备配套10平方电缆200米和相关配件。</t>
  </si>
  <si>
    <t>2026年3-12月</t>
  </si>
  <si>
    <t>购置设备</t>
  </si>
  <si>
    <t>2.加工流通项目</t>
  </si>
  <si>
    <t>①农产品仓储保鲜冷链基础设施建设</t>
  </si>
  <si>
    <t>2026年虢王镇九家庄村红薯及农产品分拣仓储项目</t>
  </si>
  <si>
    <t>经营方式：自主经营
建设内容：
1.新建钢构库房一座，钢框架结构，长45米，宽10米，檐口高度9米。
2.新建钢构罩棚一处，门式钢架结构，长61米，宽39.5米，檐口高度9.15米。
3.新建冷库6间：
①中温库2间。成品保温库安装，单间长11米，宽9米，高度7米，配中温库设备2套。
②气调库2间。成品保温库安装，单间长11米，宽9米，高度7米，配气调库设备2套。
③常温库2间。成品保温库安装，单间长11米，宽9米，高度7米，配常温库设备2套。
4.安装配套电力设施：250KvA变压器一台，120mm绝缘导线1200米，10米高混凝土浇筑电线杆4根，配电柜一套。
5.并完成其他配套设施。</t>
  </si>
  <si>
    <t>虢王镇</t>
  </si>
  <si>
    <t>九家庄村</t>
  </si>
  <si>
    <t>虢王镇人民政府</t>
  </si>
  <si>
    <t>购置设备和工程建设</t>
  </si>
  <si>
    <t>景亚岐</t>
  </si>
  <si>
    <t>2026年范家寨镇赵村营村股份经济合作社产业配套项目</t>
  </si>
  <si>
    <t>经营方式：自主经营
1.新建1400余平方米（长58m*宽25m，高≥8m）钢结构厂房一座；
2.购置果径、色泽、糖度、瑕疵一体化4.0型智能分选线一条，配套全流程数字化管理系统、货物搬运工具等；
3.购置节能型果干加工设备及自动化包装线一条，配套净化通风系统、恒温恒湿控制设备、废水收集导流设施及食品级车间清洁消毒区域建设等；
4.厂区周边道路硬化;
5.配套供电、给排水、污水处理等附属设施。</t>
  </si>
  <si>
    <t>赵村营村</t>
  </si>
  <si>
    <t>②加工业</t>
  </si>
  <si>
    <t>2026年长青镇石头坡村股份经济合作社大葱育苗及初加工项目</t>
  </si>
  <si>
    <r>
      <rPr>
        <sz val="10"/>
        <rFont val="仿宋_GB2312"/>
        <charset val="134"/>
      </rPr>
      <t>经营方式:自主经营 
修建1500</t>
    </r>
    <r>
      <rPr>
        <sz val="10"/>
        <rFont val="宋体"/>
        <charset val="134"/>
      </rPr>
      <t>㎡</t>
    </r>
    <r>
      <rPr>
        <sz val="10"/>
        <rFont val="仿宋_GB2312"/>
        <charset val="134"/>
      </rPr>
      <t>大葱加工车间一座，大葱加工操作台120米，200吨蔬菜保鲜库一座，购买BMVF37型空气压缩机组2台，PE200管道安装200米，气枪及输气管100套，大葱储存专用轻钢架子300套，大葱装袋及自动切叶机20台，皮带运输机及沟槽120米，5吨电动起重设备1台，车间转运架120套。</t>
    </r>
  </si>
  <si>
    <t>石头坡村</t>
  </si>
  <si>
    <t>2026年横水镇尹稼坞村股份经济合作社剁椒生产线及加工车间项目</t>
  </si>
  <si>
    <r>
      <rPr>
        <sz val="10"/>
        <rFont val="仿宋_GB2312"/>
        <charset val="134"/>
      </rPr>
      <t>经营方式:自主经营 
设备购置1.手搬液压操车2台；2.包装机1台；5.6米×0.3米皮带运输机2个；3.1300型挑选输送带1台，304不锈钢、规格500</t>
    </r>
    <r>
      <rPr>
        <sz val="10"/>
        <rFont val="宋体"/>
        <charset val="134"/>
      </rPr>
      <t>㎝</t>
    </r>
    <r>
      <rPr>
        <sz val="10"/>
        <rFont val="仿宋_GB2312"/>
        <charset val="134"/>
      </rPr>
      <t>×80</t>
    </r>
    <r>
      <rPr>
        <sz val="10"/>
        <rFont val="宋体"/>
        <charset val="134"/>
      </rPr>
      <t>㎝</t>
    </r>
    <r>
      <rPr>
        <sz val="10"/>
        <rFont val="仿宋_GB2312"/>
        <charset val="134"/>
      </rPr>
      <t>×100</t>
    </r>
    <r>
      <rPr>
        <sz val="10"/>
        <rFont val="宋体"/>
        <charset val="134"/>
      </rPr>
      <t>㎝</t>
    </r>
    <r>
      <rPr>
        <sz val="10"/>
        <rFont val="仿宋_GB2312"/>
        <charset val="134"/>
      </rPr>
      <t>；4.X80型洗菜机2台,304不锈钢、规格100</t>
    </r>
    <r>
      <rPr>
        <sz val="10"/>
        <rFont val="宋体"/>
        <charset val="134"/>
      </rPr>
      <t>㎝</t>
    </r>
    <r>
      <rPr>
        <sz val="10"/>
        <rFont val="仿宋_GB2312"/>
        <charset val="134"/>
      </rPr>
      <t>×500</t>
    </r>
    <r>
      <rPr>
        <sz val="10"/>
        <rFont val="宋体"/>
        <charset val="134"/>
      </rPr>
      <t>㎝</t>
    </r>
    <r>
      <rPr>
        <sz val="10"/>
        <rFont val="仿宋_GB2312"/>
        <charset val="134"/>
      </rPr>
      <t>；5.Z120型直线振动筛1台,304不锈钢、规格100</t>
    </r>
    <r>
      <rPr>
        <sz val="10"/>
        <rFont val="宋体"/>
        <charset val="134"/>
      </rPr>
      <t>㎝</t>
    </r>
    <r>
      <rPr>
        <sz val="10"/>
        <rFont val="仿宋_GB2312"/>
        <charset val="134"/>
      </rPr>
      <t>×200</t>
    </r>
    <r>
      <rPr>
        <sz val="10"/>
        <rFont val="宋体"/>
        <charset val="134"/>
      </rPr>
      <t>㎝</t>
    </r>
    <r>
      <rPr>
        <sz val="10"/>
        <rFont val="仿宋_GB2312"/>
        <charset val="134"/>
      </rPr>
      <t>；6.S600型气动6口分料1台,304不锈钢、规格1200</t>
    </r>
    <r>
      <rPr>
        <sz val="10"/>
        <rFont val="宋体"/>
        <charset val="134"/>
      </rPr>
      <t>㎝</t>
    </r>
    <r>
      <rPr>
        <sz val="10"/>
        <rFont val="仿宋_GB2312"/>
        <charset val="134"/>
      </rPr>
      <t>×700</t>
    </r>
    <r>
      <rPr>
        <sz val="10"/>
        <rFont val="宋体"/>
        <charset val="134"/>
      </rPr>
      <t>㎝</t>
    </r>
    <r>
      <rPr>
        <sz val="10"/>
        <rFont val="仿宋_GB2312"/>
        <charset val="134"/>
      </rPr>
      <t>；7.B80型直线振动布料机6台,304不锈钢、规格80</t>
    </r>
    <r>
      <rPr>
        <sz val="10"/>
        <rFont val="宋体"/>
        <charset val="134"/>
      </rPr>
      <t>㎝</t>
    </r>
    <r>
      <rPr>
        <sz val="10"/>
        <rFont val="仿宋_GB2312"/>
        <charset val="134"/>
      </rPr>
      <t>×170</t>
    </r>
    <r>
      <rPr>
        <sz val="10"/>
        <rFont val="宋体"/>
        <charset val="134"/>
      </rPr>
      <t>㎝</t>
    </r>
    <r>
      <rPr>
        <sz val="10"/>
        <rFont val="仿宋_GB2312"/>
        <charset val="134"/>
      </rPr>
      <t>；8.D300型300剁椒机9台，201不锈钢＋钢件、规格55</t>
    </r>
    <r>
      <rPr>
        <sz val="10"/>
        <rFont val="宋体"/>
        <charset val="134"/>
      </rPr>
      <t>㎝</t>
    </r>
    <r>
      <rPr>
        <sz val="10"/>
        <rFont val="仿宋_GB2312"/>
        <charset val="134"/>
      </rPr>
      <t>×130</t>
    </r>
    <r>
      <rPr>
        <sz val="10"/>
        <rFont val="宋体"/>
        <charset val="134"/>
      </rPr>
      <t>㎝</t>
    </r>
    <r>
      <rPr>
        <sz val="10"/>
        <rFont val="仿宋_GB2312"/>
        <charset val="134"/>
      </rPr>
      <t>，每台剁椒机配送刀具4片、棘轮1随机工具一套；9.S800型上圆筛输送带1条，304不锈钢、规格50</t>
    </r>
    <r>
      <rPr>
        <sz val="10"/>
        <rFont val="宋体"/>
        <charset val="134"/>
      </rPr>
      <t>㎝</t>
    </r>
    <r>
      <rPr>
        <sz val="10"/>
        <rFont val="仿宋_GB2312"/>
        <charset val="134"/>
      </rPr>
      <t>×1200</t>
    </r>
    <r>
      <rPr>
        <sz val="10"/>
        <rFont val="宋体"/>
        <charset val="134"/>
      </rPr>
      <t>㎝</t>
    </r>
    <r>
      <rPr>
        <sz val="10"/>
        <rFont val="仿宋_GB2312"/>
        <charset val="134"/>
      </rPr>
      <t>；10.Y150型圆振动筛1台，304不锈钢、规格150</t>
    </r>
    <r>
      <rPr>
        <sz val="10"/>
        <rFont val="宋体"/>
        <charset val="134"/>
      </rPr>
      <t>㎝</t>
    </r>
    <r>
      <rPr>
        <sz val="10"/>
        <rFont val="仿宋_GB2312"/>
        <charset val="134"/>
      </rPr>
      <t>×120</t>
    </r>
    <r>
      <rPr>
        <sz val="10"/>
        <rFont val="宋体"/>
        <charset val="134"/>
      </rPr>
      <t>㎝</t>
    </r>
    <r>
      <rPr>
        <sz val="10"/>
        <rFont val="仿宋_GB2312"/>
        <charset val="134"/>
      </rPr>
      <t>；11.H420型回头输送机2台，304不锈钢、规格40</t>
    </r>
    <r>
      <rPr>
        <sz val="10"/>
        <rFont val="宋体"/>
        <charset val="134"/>
      </rPr>
      <t>㎝</t>
    </r>
    <r>
      <rPr>
        <sz val="10"/>
        <rFont val="仿宋_GB2312"/>
        <charset val="134"/>
      </rPr>
      <t>×450</t>
    </r>
    <r>
      <rPr>
        <sz val="10"/>
        <rFont val="宋体"/>
        <charset val="134"/>
      </rPr>
      <t>㎝</t>
    </r>
    <r>
      <rPr>
        <sz val="10"/>
        <rFont val="仿宋_GB2312"/>
        <charset val="134"/>
      </rPr>
      <t>；12.S300型双出料输送机2台，304不锈钢、规格40</t>
    </r>
    <r>
      <rPr>
        <sz val="10"/>
        <rFont val="宋体"/>
        <charset val="134"/>
      </rPr>
      <t>㎝</t>
    </r>
    <r>
      <rPr>
        <sz val="10"/>
        <rFont val="仿宋_GB2312"/>
        <charset val="134"/>
      </rPr>
      <t>×300</t>
    </r>
    <r>
      <rPr>
        <sz val="10"/>
        <rFont val="宋体"/>
        <charset val="134"/>
      </rPr>
      <t>㎝</t>
    </r>
    <r>
      <rPr>
        <sz val="10"/>
        <rFont val="仿宋_GB2312"/>
        <charset val="134"/>
      </rPr>
      <t>；13.S50型成品输送带1台,304不锈钢、规格50</t>
    </r>
    <r>
      <rPr>
        <sz val="10"/>
        <rFont val="宋体"/>
        <charset val="134"/>
      </rPr>
      <t>㎝</t>
    </r>
    <r>
      <rPr>
        <sz val="10"/>
        <rFont val="仿宋_GB2312"/>
        <charset val="134"/>
      </rPr>
      <t>×650</t>
    </r>
    <r>
      <rPr>
        <sz val="10"/>
        <rFont val="宋体"/>
        <charset val="134"/>
      </rPr>
      <t>㎝</t>
    </r>
    <r>
      <rPr>
        <sz val="10"/>
        <rFont val="仿宋_GB2312"/>
        <charset val="134"/>
      </rPr>
      <t>；14.S60型暂存料输送带1台，304不锈钢、规格60</t>
    </r>
    <r>
      <rPr>
        <sz val="10"/>
        <rFont val="宋体"/>
        <charset val="134"/>
      </rPr>
      <t>㎝</t>
    </r>
    <r>
      <rPr>
        <sz val="10"/>
        <rFont val="仿宋_GB2312"/>
        <charset val="134"/>
      </rPr>
      <t>×500</t>
    </r>
    <r>
      <rPr>
        <sz val="10"/>
        <rFont val="宋体"/>
        <charset val="134"/>
      </rPr>
      <t>㎝</t>
    </r>
    <r>
      <rPr>
        <sz val="10"/>
        <rFont val="仿宋_GB2312"/>
        <charset val="134"/>
      </rPr>
      <t>；15.Z90型自动称重加盐加液系统1套，304不锈钢、规格300</t>
    </r>
    <r>
      <rPr>
        <sz val="10"/>
        <rFont val="宋体"/>
        <charset val="134"/>
      </rPr>
      <t>㎝</t>
    </r>
    <r>
      <rPr>
        <sz val="10"/>
        <rFont val="仿宋_GB2312"/>
        <charset val="134"/>
      </rPr>
      <t>×400</t>
    </r>
    <r>
      <rPr>
        <sz val="10"/>
        <rFont val="宋体"/>
        <charset val="134"/>
      </rPr>
      <t>㎝</t>
    </r>
    <r>
      <rPr>
        <sz val="10"/>
        <rFont val="仿宋_GB2312"/>
        <charset val="134"/>
      </rPr>
      <t>；16.B100型气动开门拌盐机2台，304不锈钢、直径85</t>
    </r>
    <r>
      <rPr>
        <sz val="10"/>
        <rFont val="宋体"/>
        <charset val="134"/>
      </rPr>
      <t>㎝</t>
    </r>
    <r>
      <rPr>
        <sz val="10"/>
        <rFont val="仿宋_GB2312"/>
        <charset val="134"/>
      </rPr>
      <t>；17.D50型电控箱2个及线缆，规格60</t>
    </r>
    <r>
      <rPr>
        <sz val="10"/>
        <rFont val="宋体"/>
        <charset val="134"/>
      </rPr>
      <t>㎝</t>
    </r>
    <r>
      <rPr>
        <sz val="10"/>
        <rFont val="仿宋_GB2312"/>
        <charset val="134"/>
      </rPr>
      <t>×130</t>
    </r>
    <r>
      <rPr>
        <sz val="10"/>
        <rFont val="宋体"/>
        <charset val="134"/>
      </rPr>
      <t>㎝</t>
    </r>
    <r>
      <rPr>
        <sz val="10"/>
        <rFont val="仿宋_GB2312"/>
        <charset val="134"/>
      </rPr>
      <t>；18.100T电子磅1台，下沉式、含基础；19.周转筐1500个；20.托盘220个；21.净水设备及系统1套，含基础制作、设备运输、安装及调试；22.污水处理设备及系统1套，含基础制作、设备运输、安装及调试。23.9米×5.3米厢集式烘干机2台(每台含所需附属设备13项)。 基础设施建设1.建设长60米×宽30米×高8.15米标准化钢结构厂房1座；2.配套给排水管道162米。3.配套250KV变压器1台及配套线路.4.100m</t>
    </r>
    <r>
      <rPr>
        <sz val="10"/>
        <rFont val="宋体"/>
        <charset val="134"/>
      </rPr>
      <t>³</t>
    </r>
    <r>
      <rPr>
        <sz val="10"/>
        <rFont val="仿宋_GB2312"/>
        <charset val="134"/>
      </rPr>
      <t>消防水池一座，消防设施（含消防控制室及消防设备、管道）。</t>
    </r>
  </si>
  <si>
    <t>横水镇</t>
  </si>
  <si>
    <t>尹稼坞村</t>
  </si>
  <si>
    <t>横水镇
人民政府</t>
  </si>
  <si>
    <t>韩张弛</t>
  </si>
  <si>
    <t>2026年横水镇万亩麦椒产业园鲜辣椒加工项目</t>
  </si>
  <si>
    <r>
      <rPr>
        <b/>
        <sz val="9"/>
        <rFont val="仿宋_GB2312"/>
        <charset val="134"/>
      </rPr>
      <t>经营方式:自主经营 
一.基础设施:</t>
    </r>
    <r>
      <rPr>
        <sz val="9"/>
        <rFont val="仿宋_GB2312"/>
        <charset val="134"/>
      </rPr>
      <t>建设宽16米×长40米×6米，标准化钢结构厂房1座640</t>
    </r>
    <r>
      <rPr>
        <sz val="9"/>
        <rFont val="宋体"/>
        <charset val="134"/>
      </rPr>
      <t>㎡</t>
    </r>
    <r>
      <rPr>
        <sz val="9"/>
        <rFont val="仿宋_GB2312"/>
        <charset val="134"/>
      </rPr>
      <t>。</t>
    </r>
    <r>
      <rPr>
        <b/>
        <sz val="9"/>
        <rFont val="仿宋_GB2312"/>
        <charset val="134"/>
      </rPr>
      <t>二.设备购置:1.</t>
    </r>
    <r>
      <rPr>
        <sz val="9"/>
        <rFont val="仿宋_GB2312"/>
        <charset val="134"/>
      </rPr>
      <t>FJ-580风选机1台， 尺寸：5850*1100*3150，材质：SUS304材质，电机配置：5.5KW+1、35摆线针，鼓风机：5.5KW*15000风量， 1双变频静音风机；</t>
    </r>
    <r>
      <rPr>
        <b/>
        <sz val="9"/>
        <rFont val="仿宋_GB2312"/>
        <charset val="134"/>
      </rPr>
      <t>2.</t>
    </r>
    <r>
      <rPr>
        <sz val="9"/>
        <rFont val="仿宋_GB2312"/>
        <charset val="134"/>
      </rPr>
      <t>QX-1200清洗机2台， 规格：SUS304、厚度2.0，外形尺寸6500*1500*1800，网池宽度：1200宽，电机功率：3KW，鼓泡机：2.2KW，拨料传送、二次喷淋清洗；</t>
    </r>
    <r>
      <rPr>
        <b/>
        <sz val="9"/>
        <rFont val="仿宋_GB2312"/>
        <charset val="134"/>
      </rPr>
      <t>3.</t>
    </r>
    <r>
      <rPr>
        <sz val="9"/>
        <rFont val="仿宋_GB2312"/>
        <charset val="134"/>
      </rPr>
      <t>Z1300直线振动筛1台，尺寸2500*1000*1180，整体材质：SUS304，规格：冲孔网板，电机功率：0.25KW*2震动电机；</t>
    </r>
    <r>
      <rPr>
        <b/>
        <sz val="9"/>
        <rFont val="仿宋_GB2312"/>
        <charset val="134"/>
      </rPr>
      <t>4.</t>
    </r>
    <r>
      <rPr>
        <sz val="9"/>
        <rFont val="仿宋_GB2312"/>
        <charset val="134"/>
      </rPr>
      <t>ST-400提升机1台， 外形尺寸3500*800*2000，皮带规格：3MM白色食品级输送带，电机配置：1.5kw电机，架体结构:SUS304,38*38*1.2；</t>
    </r>
    <r>
      <rPr>
        <b/>
        <sz val="9"/>
        <rFont val="仿宋_GB2312"/>
        <charset val="134"/>
      </rPr>
      <t>5.</t>
    </r>
    <r>
      <rPr>
        <sz val="9"/>
        <rFont val="仿宋_GB2312"/>
        <charset val="134"/>
      </rPr>
      <t>QD-600气动分料机1台，外形尺寸：9000*800*1800，皮带规格：3MM白色食品级输送带，电机配置：2.2kw电机，架体结构:SUS304,40*60*1.5 1 配备PLC程序，可单独控制调节每个气缸；</t>
    </r>
    <r>
      <rPr>
        <b/>
        <sz val="9"/>
        <rFont val="仿宋_GB2312"/>
        <charset val="134"/>
      </rPr>
      <t>6.</t>
    </r>
    <r>
      <rPr>
        <sz val="9"/>
        <rFont val="仿宋_GB2312"/>
        <charset val="134"/>
      </rPr>
      <t>ZX--500直线震动筛4个，外形尺寸：1500*600*1300，板材规格：SUS304*2.0，电机配置：0.25*2震动电机，架体结构:SUS304,50*50*1.5；</t>
    </r>
    <r>
      <rPr>
        <b/>
        <sz val="9"/>
        <rFont val="仿宋_GB2312"/>
        <charset val="134"/>
      </rPr>
      <t>7.</t>
    </r>
    <r>
      <rPr>
        <sz val="9"/>
        <rFont val="仿宋_GB2312"/>
        <charset val="134"/>
      </rPr>
      <t>YQC-1388剁椒机 整体尺寸:1300*580*900整体材质：外壳为201不锈钢材质，机架为槽钢跟角钢，传动为铸铁件。电机规格：1.5KW国标防水电机，剁椒机、食品级纯胶带，每台机器配两片刀、随机工具一套。</t>
    </r>
    <r>
      <rPr>
        <b/>
        <sz val="9"/>
        <rFont val="仿宋_GB2312"/>
        <charset val="134"/>
      </rPr>
      <t>8.</t>
    </r>
    <r>
      <rPr>
        <sz val="9"/>
        <rFont val="仿宋_GB2312"/>
        <charset val="134"/>
      </rPr>
      <t>TS-800提升输送机1台， 外形尺寸：13000*600*1700，皮带规格：3MM白色食品级输送带，电机配置：2.2kw电机，配置摆线针减速模块，架体结构:SUS304,40*60*1.5；</t>
    </r>
    <r>
      <rPr>
        <b/>
        <sz val="9"/>
        <rFont val="仿宋_GB2312"/>
        <charset val="134"/>
      </rPr>
      <t>9</t>
    </r>
    <r>
      <rPr>
        <sz val="9"/>
        <rFont val="仿宋_GB2312"/>
        <charset val="134"/>
      </rPr>
      <t>.ZD-1500圆振动筛1个， 外形尺寸：1500*2300*1150，筛网规格：SUS304，电机配置：2.2Kw立式电机；</t>
    </r>
    <r>
      <rPr>
        <b/>
        <sz val="9"/>
        <rFont val="仿宋_GB2312"/>
        <charset val="134"/>
      </rPr>
      <t>10.</t>
    </r>
    <r>
      <rPr>
        <sz val="9"/>
        <rFont val="仿宋_GB2312"/>
        <charset val="134"/>
      </rPr>
      <t>HT-500回料输送机1台，外形尺寸：2860*500*1180，皮带规格：3MM白色食品级，电机配置：0.75kw电机，框架结构:SUS304,38*38*1.5；</t>
    </r>
    <r>
      <rPr>
        <b/>
        <sz val="9"/>
        <rFont val="仿宋_GB2312"/>
        <charset val="134"/>
      </rPr>
      <t>11.</t>
    </r>
    <r>
      <rPr>
        <sz val="9"/>
        <rFont val="仿宋_GB2312"/>
        <charset val="134"/>
      </rPr>
      <t>TS-500成品小输送机1台，尺寸：3170*480*1600，皮带规格：3MM白色食品级，电机配置：0.75kw电机，框架结构:SUS304,38*38*1.5；</t>
    </r>
    <r>
      <rPr>
        <b/>
        <sz val="9"/>
        <rFont val="仿宋_GB2312"/>
        <charset val="134"/>
      </rPr>
      <t>12.</t>
    </r>
    <r>
      <rPr>
        <sz val="9"/>
        <rFont val="仿宋_GB2312"/>
        <charset val="134"/>
      </rPr>
      <t>TS-500成品大输送暂存机1台， 尺寸：4300*880*2100，皮带规格：3MM白色食品级，电机配置：1.5kw电机框架结构:SUS304,40*60*1.5， 需加料斗；</t>
    </r>
    <r>
      <rPr>
        <b/>
        <sz val="9"/>
        <rFont val="仿宋_GB2312"/>
        <charset val="134"/>
      </rPr>
      <t>13.</t>
    </r>
    <r>
      <rPr>
        <sz val="9"/>
        <rFont val="仿宋_GB2312"/>
        <charset val="134"/>
      </rPr>
      <t>CZ-420自动称重机1套， 尺寸：2400*720*1700，主体箱体材质：SUS304材质，配备PLC智能控制称重系统一套、称重输送机一台；</t>
    </r>
    <r>
      <rPr>
        <b/>
        <sz val="9"/>
        <rFont val="仿宋_GB2312"/>
        <charset val="134"/>
      </rPr>
      <t>14</t>
    </r>
    <r>
      <rPr>
        <sz val="9"/>
        <rFont val="仿宋_GB2312"/>
        <charset val="134"/>
      </rPr>
      <t>.BL-80搅拌机1台，尺寸:φ850*980，主体箱体材质：底板sus304，侧板及为SUS316材质，立腿为SUS304材质，出料口气缸控制，可设置搅拌时间与PLC联动，电机规格：1.5KW防水电机；</t>
    </r>
    <r>
      <rPr>
        <b/>
        <sz val="9"/>
        <rFont val="仿宋_GB2312"/>
        <charset val="134"/>
      </rPr>
      <t>15.</t>
    </r>
    <r>
      <rPr>
        <sz val="9"/>
        <rFont val="仿宋_GB2312"/>
        <charset val="134"/>
      </rPr>
      <t>JY-50自动加盐、双皮带称重系统 1套；</t>
    </r>
    <r>
      <rPr>
        <b/>
        <sz val="9"/>
        <rFont val="仿宋_GB2312"/>
        <charset val="134"/>
      </rPr>
      <t>16.</t>
    </r>
    <r>
      <rPr>
        <sz val="9"/>
        <rFont val="仿宋_GB2312"/>
        <charset val="134"/>
      </rPr>
      <t>JS-50自动加水，双路自动注水机*1台，搅拌桶 1台；</t>
    </r>
    <r>
      <rPr>
        <b/>
        <sz val="9"/>
        <rFont val="仿宋_GB2312"/>
        <charset val="134"/>
      </rPr>
      <t>17.</t>
    </r>
    <r>
      <rPr>
        <sz val="9"/>
        <rFont val="仿宋_GB2312"/>
        <charset val="134"/>
      </rPr>
      <t>JY-50 螺旋提升机1套；</t>
    </r>
    <r>
      <rPr>
        <b/>
        <sz val="9"/>
        <rFont val="仿宋_GB2312"/>
        <charset val="134"/>
      </rPr>
      <t>18.</t>
    </r>
    <r>
      <rPr>
        <sz val="9"/>
        <rFont val="仿宋_GB2312"/>
        <charset val="134"/>
      </rPr>
      <t>配套200KW变压器1台，设施线路、电器柜等。</t>
    </r>
  </si>
  <si>
    <t>洛村</t>
  </si>
  <si>
    <t xml:space="preserve"> </t>
  </si>
  <si>
    <t>3.金融保险配套项目</t>
  </si>
  <si>
    <t>①小额贷款贴息</t>
  </si>
  <si>
    <t>2026年凤翔区小额信贷贴息项目</t>
  </si>
  <si>
    <t>预计对4000名脱贫（含监测对象）户发展产业贷款贴息150万元</t>
  </si>
  <si>
    <t>全区
12个镇</t>
  </si>
  <si>
    <t>全区
160个村</t>
  </si>
  <si>
    <t>区扶贫信息监测中心</t>
  </si>
  <si>
    <t>支持脱贫（含监测对象）户通过发展产业贷款予以贴息补助</t>
  </si>
  <si>
    <t>马龙</t>
  </si>
  <si>
    <t>4.新型农村集体经济发展项目</t>
  </si>
  <si>
    <t>①新型农村集体经济发展项目</t>
  </si>
  <si>
    <t>2026年凤翔区村级集体经济组织发展特色优势主导产业贷款贴息项目</t>
  </si>
  <si>
    <t>对村级集体经济组织发展苹果、高粱、红薯等产业发放贷款进行贴息。</t>
  </si>
  <si>
    <t>全区相关镇</t>
  </si>
  <si>
    <t>区农村合作经济工作站</t>
  </si>
  <si>
    <t>贴息</t>
  </si>
  <si>
    <t>邵让平</t>
  </si>
  <si>
    <t>2026年田家庄镇申都村粮食仓储库建设项目</t>
  </si>
  <si>
    <r>
      <rPr>
        <sz val="10"/>
        <rFont val="仿宋_GB2312"/>
        <charset val="134"/>
      </rPr>
      <t>1.新建600平方米（长30m*宽20m，高≥6m）钢构粮食仓储库房一座；
2.硬化晾晒场地500m</t>
    </r>
    <r>
      <rPr>
        <sz val="10"/>
        <rFont val="宋体"/>
        <charset val="134"/>
      </rPr>
      <t>²</t>
    </r>
    <r>
      <rPr>
        <sz val="10"/>
        <rFont val="仿宋_GB2312"/>
        <charset val="134"/>
      </rPr>
      <t>（长25m*宽20m，厚10cm）。</t>
    </r>
  </si>
  <si>
    <t>田家庄镇</t>
  </si>
  <si>
    <t>申都村</t>
  </si>
  <si>
    <t>田家庄镇人民政府</t>
  </si>
  <si>
    <t>区农业
农村局</t>
  </si>
  <si>
    <t>设备
采购</t>
  </si>
  <si>
    <t>郑畅</t>
  </si>
  <si>
    <t>2026年城关镇周家门前村粮食深加工项目</t>
  </si>
  <si>
    <t>1.购置小麦精加工单机（包括清理设备、制粉设备）1套；
2.6FT-PC2型组合式玉米脱皮制糁机1套；                                        
3.配套皮带输送带1条、包装设备1套、封口机（含真空封口机）2台、贴标机1台；                              
4.购置KAT2404-A(G4)拖拉机1台，配套1LYFT-360液压翻转犁1台。</t>
  </si>
  <si>
    <t>城关镇</t>
  </si>
  <si>
    <t>周家门前村</t>
  </si>
  <si>
    <t>城关镇人民政府</t>
  </si>
  <si>
    <t>刘宇飞</t>
  </si>
  <si>
    <t>2026年城关镇马家庄村粮食购销经营项目</t>
  </si>
  <si>
    <t>对村粮食仓储库室外，作水泥硬化地面长80米，宽12米，厚10厘米，共960平方米，加盖砼排水渠70米；  
购置：1.移动式5HLX-120烘干塔1组；2.配套输送机1套；3.过风机1套等。</t>
  </si>
  <si>
    <t>马家庄村</t>
  </si>
  <si>
    <t>2026年城关镇大辛村粮食产能提升项目</t>
  </si>
  <si>
    <t>在村原小学，建设钢架结构长35.8米、宽20米、高7.5米，共716平方米的粮食仓储库1座；配套水、电等设施。</t>
  </si>
  <si>
    <t>大辛村</t>
  </si>
  <si>
    <t>工程
建设</t>
  </si>
  <si>
    <t>2026年南指挥镇南指挥村红薯种植基地配套项目</t>
  </si>
  <si>
    <t>1.新建钢结构红薯分拣棚一座，长30米，宽20米，高6米，共计600平方米；
2.购置M2204-6W轮式拖拉机一辆及配套设施。</t>
  </si>
  <si>
    <t>南指挥镇</t>
  </si>
  <si>
    <t>南指挥村</t>
  </si>
  <si>
    <t>南指挥镇人民政府</t>
  </si>
  <si>
    <t>设备采购，工程建设</t>
  </si>
  <si>
    <t>陈晓强</t>
  </si>
  <si>
    <t>2026年南指挥镇西指挥村粮食储备仓储设施建设项目</t>
  </si>
  <si>
    <t>1.新建钢结构粮食存储库640平方，长32米,宽20米，高7米；
2.购置2204轮式拖拉机一辆及配套设备。</t>
  </si>
  <si>
    <t>西指挥村</t>
  </si>
  <si>
    <t>设备采购，项目建设</t>
  </si>
  <si>
    <t>2026年虢王镇马洛村粮食仓储及配套服务项目</t>
  </si>
  <si>
    <t>1.在原村委会塑料厂院内新建长24米，宽12米，高7米的轻钢结构粮食储存库房2座，共576平方米；
2.购置230马力2304型拖拉机1台，并配套1LFT-450液压翻转调幅犁1台。</t>
  </si>
  <si>
    <t>马洛村</t>
  </si>
  <si>
    <t>2026年长青镇罗钵寺村粮食深加工项目</t>
  </si>
  <si>
    <t>1.6F2240六机组小麦全自动磨粉机1套；        
2.2235组合石磨小麦磨粉机2套；                   
3.LCS-10A-DLZ自动定量封装打包机1套 ；         
4.配套附属设备及电气安装。</t>
  </si>
  <si>
    <t>罗钵寺村</t>
  </si>
  <si>
    <t>2026年长青镇长青村粮食产能提升项目</t>
  </si>
  <si>
    <t>新建长26.5米*宽25米*高6米，662.5平方米钢结构仓储粮库。</t>
  </si>
  <si>
    <t>长青村</t>
  </si>
  <si>
    <t>31</t>
  </si>
  <si>
    <t>147</t>
  </si>
  <si>
    <t>342</t>
  </si>
  <si>
    <t>1382</t>
  </si>
  <si>
    <t>2026年横水镇齐家村粮食产能提升项目</t>
  </si>
  <si>
    <t>1、新建钢结构粮食仓储库1座，面积570平方米。宽21米，长27.1米，高度8米；
2、购置M2004-5RP1轮式拖拉机1辆，配套1LFT-355液压翻转调幅犁。</t>
  </si>
  <si>
    <t>齐家村</t>
  </si>
  <si>
    <t>横水镇人民政府</t>
  </si>
  <si>
    <t>2026年横水镇南光耀村农产品分拣仓储项目</t>
  </si>
  <si>
    <t>1、新建农产品分拣车间轻钢大棚一座，长29.2m、宽25m、高6m，面积730平方米；
2、购置1604拖拉机及250旋耕机各1台。</t>
  </si>
  <si>
    <t>南光耀村</t>
  </si>
  <si>
    <t>2026年柳林镇邱村粮油产能提升项目</t>
  </si>
  <si>
    <t>1.5XFZ-15SM小麦双风选双比重复试精选机1台；
2.5BYX-6M种子包衣机1台；                           
3.MH-10气动双称1台；   
4.5XFZ-80A型油菜精选机1台；
5.5吨304不锈钢锥形罐2个；
6.304不锈钢油罐20个；                            
7.购置2004拖拉机1台，配套1GKNB-270G旋耕机；1LFT-355翻转梨和1JH-200A秸秆还田机。</t>
  </si>
  <si>
    <t>柳林镇</t>
  </si>
  <si>
    <t>邱村</t>
  </si>
  <si>
    <t>柳林镇人民政府</t>
  </si>
  <si>
    <t>朱正</t>
  </si>
  <si>
    <t>2026年柳林镇南六冢村农事服务中心建设项目</t>
  </si>
  <si>
    <t>1.新建双膜钢构大棚2座，长60米，宽10米，高3.5米，每个棚600平方米；
2.购置2004拖拉机1台，配套1GKNB-270G旋耕机、1LFT-355翻转梨和2BMG-16（8）270播种机。</t>
  </si>
  <si>
    <t>南六冢村</t>
  </si>
  <si>
    <t>2026年柳林镇屯头村油菜产业配套项目</t>
  </si>
  <si>
    <t>1.新建钢结构油菜加工库房1座，长70米，宽7米，高6米，共计490平方米，配套相关附属设施；
2.购置1004拖拉机1台。</t>
  </si>
  <si>
    <t>屯头村</t>
  </si>
  <si>
    <t>2026年陈村镇上营村粮食产能提升项目</t>
  </si>
  <si>
    <t>新建693平方米钢构仓储用房1座，长33米，宽21米，檐口高度8.15米</t>
  </si>
  <si>
    <t>陈村镇</t>
  </si>
  <si>
    <t>上营村</t>
  </si>
  <si>
    <t>陈村镇人民政府</t>
  </si>
  <si>
    <t>陈俊杰</t>
  </si>
  <si>
    <t>2026年陈村镇托卜务村农粮食产能提升项目</t>
  </si>
  <si>
    <t>新建700平方米钢结构仓储用房1座，长35米，宽20米，檐口高度8.15米。</t>
  </si>
  <si>
    <t>托卜务村</t>
  </si>
  <si>
    <t>2026年陈村镇闫家务村粮食产能提升项目</t>
  </si>
  <si>
    <t>建设693平方米钢结构粮食储备仓库一座，长38.5米、宽18米、檐口高度8米。</t>
  </si>
  <si>
    <t>闫家务村</t>
  </si>
  <si>
    <t>2026年陈村镇东街村农业产业提升项目</t>
  </si>
  <si>
    <t>1.新增两座单体拱棚（80m*16m一座、70m*14m一座。材质均为双层薄膜和轻型保温棉被）、两座单体育苗棚（8m*24m一座、10m*40m一座。材质均为双层薄膜和轻型保温棉被）；                               
2.种植蔬果需购置轮式拖拉机（M704-2EF2）一台、旋耕机（1GKN-160）一台、液压翻转犁（1LF-230）一台。</t>
  </si>
  <si>
    <t>东街村</t>
  </si>
  <si>
    <t>2026年范家寨镇大沙凹村粮食仓储库建设项目</t>
  </si>
  <si>
    <r>
      <rPr>
        <sz val="10"/>
        <rFont val="仿宋_GB2312"/>
        <charset val="134"/>
      </rPr>
      <t>1.新建400平方米（长22m*宽18m，高≥7m）钢结构粮食仓储库房一座；
2.购置安装5组磨面机，含主体及配套设备（包括除杂机、洗麦机等）；
3.硬化晾晒场地640</t>
    </r>
    <r>
      <rPr>
        <sz val="10"/>
        <rFont val="宋体"/>
        <charset val="134"/>
      </rPr>
      <t>㎡</t>
    </r>
    <r>
      <rPr>
        <sz val="10"/>
        <rFont val="仿宋_GB2312"/>
        <charset val="134"/>
      </rPr>
      <t>（长32m*宽20m厚0.10m）。</t>
    </r>
  </si>
  <si>
    <t>大沙凹村</t>
  </si>
  <si>
    <t>2026年范家寨镇范家寨村粮食仓储库建设项目</t>
  </si>
  <si>
    <r>
      <rPr>
        <sz val="10"/>
        <rFont val="仿宋_GB2312"/>
        <charset val="134"/>
      </rPr>
      <t>1.新建810平方米（长54m*宽15m，高≥7m）钢结构粮食仓储库房一座；
2.硬化晾晒场地400</t>
    </r>
    <r>
      <rPr>
        <sz val="10"/>
        <rFont val="宋体"/>
        <charset val="134"/>
      </rPr>
      <t>㎡</t>
    </r>
    <r>
      <rPr>
        <sz val="10"/>
        <rFont val="仿宋_GB2312"/>
        <charset val="134"/>
      </rPr>
      <t>（长50m*宽8m厚0.10m）。</t>
    </r>
  </si>
  <si>
    <t>范家寨村</t>
  </si>
  <si>
    <t>2026年彪角镇三龙村规粮食种植产能提升项目</t>
  </si>
  <si>
    <t>1.新建1120平方米钢结构粮食仓储库1座（长40米，宽28m，高8m）；
2.配套基础设备：皮带传送机1台、色选机及配件（含美亚光电10块板）1台、XX-hb2580双比重筛1台、打包机1台、库房提升机1台。</t>
  </si>
  <si>
    <t>彪角镇</t>
  </si>
  <si>
    <t>三龙村</t>
  </si>
  <si>
    <t>彪角镇人民政府</t>
  </si>
  <si>
    <t>李明明</t>
  </si>
  <si>
    <t>2026年彪角镇豆家凹村粮食仓储库建设项目</t>
  </si>
  <si>
    <t>1.新建644平方米钢结构粮食仓储库1座（长28米，宽23米，高7.5米）；
2.硬化场地2650平方米（长50米，宽53米，厚10厘米）；
3.配套皮带运输机1台。</t>
  </si>
  <si>
    <t>豆家凹村</t>
  </si>
  <si>
    <t>2026年糜杆桥镇西河村粮食、蔬菜种植设施配套设施项目</t>
  </si>
  <si>
    <t>1.新建400平方的钢构棚一座（宽25米，长16米，高7米），地面硬化625平方(长16米、宽25米、厚10公分)。                                             2.新建100平方长16米，宽6.5米,(保鲜70平方，冷冻30平方）蔬菜冷藏保鲜库一座。</t>
  </si>
  <si>
    <t>糜杆桥镇</t>
  </si>
  <si>
    <t>西河村</t>
  </si>
  <si>
    <t>糜杆桥镇人民政府</t>
  </si>
  <si>
    <t>党晗</t>
  </si>
  <si>
    <t>2026年糜杆桥镇五曲湾村粮食种植产能提升项目</t>
  </si>
  <si>
    <r>
      <rPr>
        <sz val="10"/>
        <rFont val="仿宋_GB2312"/>
        <charset val="134"/>
      </rPr>
      <t>1.硬化粮食晾晒场长40米，宽42.5米，厚10公分共计1700平方米；
2.修建彩钢结构粮食储存库房长34米，宽13米，高度6.3米拱棚，共计440</t>
    </r>
    <r>
      <rPr>
        <sz val="10"/>
        <rFont val="宋体"/>
        <charset val="134"/>
      </rPr>
      <t>㎡</t>
    </r>
    <r>
      <rPr>
        <sz val="10"/>
        <rFont val="仿宋_GB2312"/>
        <charset val="134"/>
      </rPr>
      <t>；
3.购置皮带输送机一台；
4.新建长24米，宽6.5米，高度6米彩钢构顶高粱储存加工库一座，总计156平米；
5.购置移动式粮食烘干机一台。</t>
    </r>
  </si>
  <si>
    <t>五曲湾村</t>
  </si>
  <si>
    <t>2026年姚家沟镇亢家河村粮食仓储配套提升项目</t>
  </si>
  <si>
    <r>
      <rPr>
        <sz val="10"/>
        <rFont val="仿宋_GB2312"/>
        <charset val="134"/>
      </rPr>
      <t>1.新建钢构粮食仓储库（17m*25m*8m)1座425平方米；  
2.硬化粮食晾晒场地1500</t>
    </r>
    <r>
      <rPr>
        <sz val="10"/>
        <rFont val="宋体"/>
        <charset val="134"/>
      </rPr>
      <t>㎡</t>
    </r>
    <r>
      <rPr>
        <sz val="10"/>
        <rFont val="仿宋_GB2312"/>
        <charset val="134"/>
      </rPr>
      <t>（厚10</t>
    </r>
    <r>
      <rPr>
        <sz val="10"/>
        <rFont val="宋体"/>
        <charset val="134"/>
      </rPr>
      <t>㎝</t>
    </r>
    <r>
      <rPr>
        <sz val="10"/>
        <rFont val="仿宋_GB2312"/>
        <charset val="134"/>
      </rPr>
      <t>、长42m、宽35m)；
3.350#天龙液压翻转犁；
4.2.8米西旋旋耕机。</t>
    </r>
  </si>
  <si>
    <t>姚家沟镇</t>
  </si>
  <si>
    <t>亢家河村</t>
  </si>
  <si>
    <t>姚家沟镇人民政府</t>
  </si>
  <si>
    <t>白晓华</t>
  </si>
  <si>
    <t>二、就业项目</t>
  </si>
  <si>
    <t>1.务工补助</t>
  </si>
  <si>
    <t>①交通费补助</t>
  </si>
  <si>
    <t>2026年凤翔区跨省就业一次性交通补助项目</t>
  </si>
  <si>
    <t>为8000名跨省就业脱贫（含监测对象）劳动力按500元/人发放一次性交通补助资金</t>
  </si>
  <si>
    <t>支持脱贫（含监测对象）劳动力跨省务工就业予以劳务补助</t>
  </si>
  <si>
    <t>2.公益性岗位</t>
  </si>
  <si>
    <t>①公益性岗位</t>
  </si>
  <si>
    <t>2026年农村基础设施“1+10”资产管护项目</t>
  </si>
  <si>
    <t>养护农村通村公路管护资金113.58万元；160个村小型水利设施，提供管护岗位160人，管护资金48万元；管护农村公厕238个，提供岗位238个，管护资金48万元；农村生活垃圾设施，资金总额80万元；农村生活污水处理设施管理管护，资金总额80万元。</t>
  </si>
  <si>
    <t>欧伟涛</t>
  </si>
  <si>
    <t>三、乡村建设行动</t>
  </si>
  <si>
    <t>1.农村基础设施（含产业配套基础设施）</t>
  </si>
  <si>
    <t>②农村供水保障设施建设</t>
  </si>
  <si>
    <t>宝鸡市凤翔区2026年度水质普检项目</t>
  </si>
  <si>
    <t>对全区12镇160个村492处供水工程实施水质普检，水样检测指标24项。</t>
  </si>
  <si>
    <t>2026年4月-12月</t>
  </si>
  <si>
    <t>12个镇</t>
  </si>
  <si>
    <t>160个村</t>
  </si>
  <si>
    <t>区水利局</t>
  </si>
  <si>
    <t>购买材料和工程建设</t>
  </si>
  <si>
    <t>杨勇卓</t>
  </si>
  <si>
    <t>2026年范家寨镇湫池庙村供水提升改造工程</t>
  </si>
  <si>
    <t>铺设PE材质供水管网15.5公里，管径DN160-25,安装控制阀等设施。</t>
  </si>
  <si>
    <t>2026年5月-12月</t>
  </si>
  <si>
    <t>湫池庙村</t>
  </si>
  <si>
    <t>2026年陈村镇槐北村供水提升改造工程</t>
  </si>
  <si>
    <r>
      <rPr>
        <sz val="10"/>
        <rFont val="仿宋_GB2312"/>
        <charset val="134"/>
      </rPr>
      <t>铺设PE材质供水管网7.5公里，管径DN110-25,安装控制阀等设施。新建50m</t>
    </r>
    <r>
      <rPr>
        <sz val="10"/>
        <rFont val="宋体"/>
        <charset val="134"/>
      </rPr>
      <t>³</t>
    </r>
    <r>
      <rPr>
        <sz val="10"/>
        <rFont val="仿宋_GB2312"/>
        <charset val="134"/>
      </rPr>
      <t>钢筋混凝土蓄水池1座，新建功能房3间，配套消毒设备。</t>
    </r>
  </si>
  <si>
    <t>槐北村</t>
  </si>
  <si>
    <t>2026年南指挥镇西指挥村供水提升改造工程</t>
  </si>
  <si>
    <t>铺设PE材质供水管网13公里，管径DN110-25,安装控制阀等设施。</t>
  </si>
  <si>
    <t>2026年姚家沟镇洛峪村供水提升改造工程</t>
  </si>
  <si>
    <r>
      <rPr>
        <sz val="10"/>
        <rFont val="仿宋_GB2312"/>
        <charset val="134"/>
      </rPr>
      <t>新建30m</t>
    </r>
    <r>
      <rPr>
        <sz val="10"/>
        <rFont val="宋体"/>
        <charset val="134"/>
      </rPr>
      <t>³</t>
    </r>
    <r>
      <rPr>
        <sz val="10"/>
        <rFont val="仿宋_GB2312"/>
        <charset val="134"/>
      </rPr>
      <t>集水池1座，铺设PE材质供水管网3.5公里，管径DN90-50,安装控制阀等设施，配套消毒设备。</t>
    </r>
  </si>
  <si>
    <t>洛峪村</t>
  </si>
  <si>
    <t>2026年姚家沟镇亢家河村供水提升改造工程</t>
  </si>
  <si>
    <t>铺设PE材质供水管网4.5公里，管径DN90-50,安装控制阀等设施。新建20立方米集水池1座，更换水泵及配套消毒设备。</t>
  </si>
  <si>
    <t>2026年柳林镇大唐村供水提升改造工程</t>
  </si>
  <si>
    <t>铺设PE材质供水管网4.5公里，管径DN90-25,安装控制阀等设施。</t>
  </si>
  <si>
    <t>大唐村</t>
  </si>
  <si>
    <t>2026年虢王镇马洛村供水提升改造工程</t>
  </si>
  <si>
    <t>铺设PE材质供水管网3.5公里，管径DN90-25,安装控制阀等设施，配套消毒设备。</t>
  </si>
  <si>
    <t>2026年柳林镇邱村供水提升改造工程</t>
  </si>
  <si>
    <t>铺设PE材质供水管网8.6公里，管径DN90-25,安装控制阀等设施，配套消毒设备。</t>
  </si>
  <si>
    <t>四、巩固三保障成果</t>
  </si>
  <si>
    <t>1.教育</t>
  </si>
  <si>
    <t>①享受“雨露计划”职业教育补助</t>
  </si>
  <si>
    <t>2026年凤翔区“雨露计划”补助项目</t>
  </si>
  <si>
    <t>计划对全区900名接受中高职职业教育和在技工院校就读学生的建档立卡脱贫（含监测对象）家庭发放补助资金，每生每学年3000元</t>
  </si>
  <si>
    <t>支持建档立卡脱贫（含监测对象）家庭中新成长劳动力接受中高职职业教育和在技工院校就读予以资金补助</t>
  </si>
  <si>
    <t>五、项目管理费</t>
  </si>
  <si>
    <t>1项目管理费</t>
  </si>
  <si>
    <t>①项目管理费</t>
  </si>
  <si>
    <t>2026年常态化帮扶资金项目管理费</t>
  </si>
  <si>
    <t>用于全区巩固衔接资金项目的规划编制、项目可行性研究、招标采购、检查验收、绩效管理、公告公示、成果宣传、报账管理、档案管理、购买第三方服务等相关支出。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</si>
</sst>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5">
    <font>
      <sz val="12"/>
      <name val="宋体"/>
      <charset val="134"/>
    </font>
    <font>
      <b/>
      <sz val="12"/>
      <name val="宋体"/>
      <charset val="134"/>
    </font>
    <font>
      <sz val="12"/>
      <name val="仿宋_GB2312"/>
      <charset val="134"/>
    </font>
    <font>
      <sz val="14"/>
      <name val="仿宋_GB2312"/>
      <charset val="134"/>
    </font>
    <font>
      <sz val="10"/>
      <name val="仿宋_GB2312"/>
      <charset val="134"/>
    </font>
    <font>
      <sz val="22"/>
      <name val="方正小标宋简体"/>
      <charset val="134"/>
    </font>
    <font>
      <sz val="22"/>
      <name val="仿宋_GB2312"/>
      <charset val="134"/>
    </font>
    <font>
      <sz val="10"/>
      <name val="黑体"/>
      <charset val="134"/>
    </font>
    <font>
      <b/>
      <sz val="10"/>
      <name val="黑体"/>
      <charset val="134"/>
    </font>
    <font>
      <sz val="18"/>
      <name val="仿宋_GB2312"/>
      <charset val="134"/>
    </font>
    <font>
      <sz val="14"/>
      <name val="宋体"/>
      <charset val="134"/>
    </font>
    <font>
      <sz val="10"/>
      <name val="宋体"/>
      <charset val="134"/>
    </font>
    <font>
      <b/>
      <sz val="10"/>
      <color theme="1"/>
      <name val="仿宋_GB2312"/>
      <charset val="134"/>
    </font>
    <font>
      <b/>
      <sz val="10"/>
      <name val="仿宋_GB2312"/>
      <charset val="134"/>
    </font>
    <font>
      <b/>
      <sz val="18"/>
      <name val="仿宋_GB2312"/>
      <charset val="134"/>
    </font>
    <font>
      <b/>
      <sz val="14"/>
      <name val="宋体"/>
      <charset val="134"/>
    </font>
    <font>
      <b/>
      <sz val="10"/>
      <name val="仿宋"/>
      <charset val="134"/>
    </font>
    <font>
      <sz val="10"/>
      <color theme="1"/>
      <name val="仿宋_GB2312"/>
      <charset val="134"/>
    </font>
    <font>
      <sz val="10"/>
      <color rgb="FFFF0000"/>
      <name val="仿宋_GB2312"/>
      <charset val="134"/>
    </font>
    <font>
      <sz val="9"/>
      <name val="仿宋_GB2312"/>
      <charset val="134"/>
    </font>
    <font>
      <b/>
      <sz val="9"/>
      <name val="仿宋_GB2312"/>
      <charset val="134"/>
    </font>
    <font>
      <b/>
      <sz val="10"/>
      <color theme="1"/>
      <name val="黑体"/>
      <charset val="134"/>
    </font>
    <font>
      <b/>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9"/>
      <name val="Times New Roman"/>
      <charset val="134"/>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5" borderId="8" applyNumberFormat="0" applyAlignment="0" applyProtection="0">
      <alignment vertical="center"/>
    </xf>
    <xf numFmtId="0" fontId="32" fillId="6" borderId="9" applyNumberFormat="0" applyAlignment="0" applyProtection="0">
      <alignment vertical="center"/>
    </xf>
    <xf numFmtId="0" fontId="33" fillId="6" borderId="8" applyNumberFormat="0" applyAlignment="0" applyProtection="0">
      <alignment vertical="center"/>
    </xf>
    <xf numFmtId="0" fontId="34" fillId="7"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0" fillId="0" borderId="0">
      <alignment vertical="center"/>
    </xf>
    <xf numFmtId="0" fontId="41" fillId="0" borderId="0">
      <alignment vertical="center"/>
    </xf>
  </cellStyleXfs>
  <cellXfs count="104">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0" xfId="0" applyFont="1" applyFill="1" applyBorder="1" applyAlignment="1">
      <alignment vertical="center"/>
    </xf>
    <xf numFmtId="0" fontId="0" fillId="2" borderId="0" xfId="0" applyFont="1" applyFill="1" applyBorder="1" applyAlignment="1">
      <alignment vertical="center"/>
    </xf>
    <xf numFmtId="0" fontId="0" fillId="0" borderId="0" xfId="0" applyFo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0" fillId="2" borderId="0" xfId="0" applyFont="1" applyFill="1">
      <alignment vertical="center"/>
    </xf>
    <xf numFmtId="0" fontId="1" fillId="2" borderId="0" xfId="0" applyFont="1" applyFill="1" applyAlignment="1">
      <alignment vertical="center" wrapText="1"/>
    </xf>
    <xf numFmtId="0" fontId="0" fillId="0" borderId="0" xfId="0"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xf>
    <xf numFmtId="0" fontId="0" fillId="0" borderId="0" xfId="0" applyFill="1" applyAlignment="1">
      <alignment vertical="center"/>
    </xf>
    <xf numFmtId="0" fontId="0" fillId="0" borderId="0" xfId="0" applyFont="1" applyFill="1" applyAlignment="1">
      <alignment vertical="center"/>
    </xf>
    <xf numFmtId="0" fontId="2" fillId="2" borderId="0" xfId="0" applyFont="1" applyFill="1" applyBorder="1" applyAlignment="1">
      <alignment horizontal="left" vertical="center"/>
    </xf>
    <xf numFmtId="0" fontId="0" fillId="3" borderId="0" xfId="0" applyFill="1" applyBorder="1" applyAlignment="1">
      <alignment vertical="center"/>
    </xf>
    <xf numFmtId="0" fontId="0" fillId="0" borderId="0" xfId="0" applyFill="1" applyBorder="1" applyAlignment="1">
      <alignment horizontal="center" vertical="center" wrapText="1"/>
    </xf>
    <xf numFmtId="0" fontId="4"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left" wrapText="1"/>
    </xf>
    <xf numFmtId="0" fontId="0" fillId="0" borderId="0" xfId="0" applyFont="1" applyAlignment="1">
      <alignment horizontal="center" wrapText="1"/>
    </xf>
    <xf numFmtId="0" fontId="2" fillId="0" borderId="0" xfId="0" applyFont="1" applyAlignment="1">
      <alignment horizontal="center" wrapText="1"/>
    </xf>
    <xf numFmtId="0" fontId="2" fillId="0" borderId="0" xfId="0" applyFont="1" applyBorder="1" applyAlignment="1">
      <alignment horizontal="left"/>
    </xf>
    <xf numFmtId="0" fontId="0" fillId="0" borderId="0"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2" xfId="0" applyFill="1" applyBorder="1" applyAlignment="1">
      <alignment horizontal="center" vertical="center"/>
    </xf>
    <xf numFmtId="0" fontId="12"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2" fillId="2" borderId="2" xfId="0" applyNumberFormat="1" applyFont="1" applyFill="1" applyBorder="1" applyAlignment="1">
      <alignment horizontal="left" vertical="center" wrapText="1"/>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7"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4" fillId="2" borderId="2" xfId="0" applyFont="1" applyFill="1" applyBorder="1" applyAlignment="1">
      <alignment horizontal="center" vertical="center" wrapText="1"/>
    </xf>
    <xf numFmtId="0" fontId="19" fillId="2" borderId="2" xfId="0" applyFont="1" applyFill="1" applyBorder="1" applyAlignment="1">
      <alignment vertical="center" wrapText="1"/>
    </xf>
    <xf numFmtId="0" fontId="4" fillId="0" borderId="2" xfId="0" applyFont="1" applyBorder="1" applyAlignment="1">
      <alignment horizontal="center" vertical="center"/>
    </xf>
    <xf numFmtId="49" fontId="12"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7" fillId="2" borderId="2" xfId="0"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20" fillId="2" borderId="2" xfId="0" applyFont="1" applyFill="1" applyBorder="1" applyAlignment="1">
      <alignment vertical="center" wrapText="1"/>
    </xf>
    <xf numFmtId="49"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4" fillId="0" borderId="2" xfId="0" applyNumberFormat="1" applyFont="1" applyFill="1" applyBorder="1" applyAlignment="1">
      <alignment horizontal="center" vertical="center"/>
    </xf>
    <xf numFmtId="0" fontId="19"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4"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4" fillId="2" borderId="2" xfId="49" applyNumberFormat="1" applyFont="1" applyFill="1" applyBorder="1" applyAlignment="1">
      <alignment horizontal="left" vertical="center" wrapText="1"/>
    </xf>
    <xf numFmtId="176" fontId="4" fillId="2" borderId="2" xfId="49" applyNumberFormat="1" applyFont="1" applyFill="1" applyBorder="1" applyAlignment="1">
      <alignment horizontal="center" vertical="center" wrapText="1"/>
    </xf>
    <xf numFmtId="0" fontId="4" fillId="2" borderId="2" xfId="49" applyFont="1" applyFill="1" applyBorder="1" applyAlignment="1">
      <alignment horizontal="left" vertical="center" wrapText="1"/>
    </xf>
    <xf numFmtId="177" fontId="4" fillId="2" borderId="2" xfId="49"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xf>
    <xf numFmtId="0" fontId="13" fillId="0" borderId="2" xfId="0" applyFont="1" applyBorder="1" applyAlignment="1">
      <alignment horizontal="center" vertical="center" wrapText="1"/>
    </xf>
    <xf numFmtId="0" fontId="4" fillId="0" borderId="2" xfId="0" applyFont="1" applyBorder="1" applyAlignment="1">
      <alignment horizontal="left" vertical="center"/>
    </xf>
    <xf numFmtId="0" fontId="11" fillId="0" borderId="2" xfId="0" applyFont="1" applyBorder="1" applyAlignment="1">
      <alignment horizontal="center" vertical="center"/>
    </xf>
    <xf numFmtId="0" fontId="2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1" fillId="0" borderId="3" xfId="0"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xdr:row>
      <xdr:rowOff>0</xdr:rowOff>
    </xdr:from>
    <xdr:to>
      <xdr:col>4</xdr:col>
      <xdr:colOff>45085</xdr:colOff>
      <xdr:row>14</xdr:row>
      <xdr:rowOff>235585</xdr:rowOff>
    </xdr:to>
    <xdr:pic>
      <xdr:nvPicPr>
        <xdr:cNvPr id="2"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4</xdr:col>
      <xdr:colOff>0</xdr:colOff>
      <xdr:row>6</xdr:row>
      <xdr:rowOff>0</xdr:rowOff>
    </xdr:from>
    <xdr:to>
      <xdr:col>4</xdr:col>
      <xdr:colOff>45085</xdr:colOff>
      <xdr:row>6</xdr:row>
      <xdr:rowOff>235585</xdr:rowOff>
    </xdr:to>
    <xdr:pic>
      <xdr:nvPicPr>
        <xdr:cNvPr id="3" name="Picture 23" descr="clip_image3382"/>
        <xdr:cNvPicPr>
          <a:picLocks noChangeAspect="1"/>
        </xdr:cNvPicPr>
      </xdr:nvPicPr>
      <xdr:blipFill>
        <a:blip r:embed="rId1"/>
        <a:stretch>
          <a:fillRect/>
        </a:stretch>
      </xdr:blipFill>
      <xdr:spPr>
        <a:xfrm>
          <a:off x="6505575" y="2193925"/>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45085</xdr:colOff>
      <xdr:row>7</xdr:row>
      <xdr:rowOff>235585</xdr:rowOff>
    </xdr:to>
    <xdr:pic>
      <xdr:nvPicPr>
        <xdr:cNvPr id="4" name="Picture 23" descr="clip_image3382"/>
        <xdr:cNvPicPr>
          <a:picLocks noChangeAspect="1"/>
        </xdr:cNvPicPr>
      </xdr:nvPicPr>
      <xdr:blipFill>
        <a:blip r:embed="rId1"/>
        <a:stretch>
          <a:fillRect/>
        </a:stretch>
      </xdr:blipFill>
      <xdr:spPr>
        <a:xfrm>
          <a:off x="6505575" y="2479675"/>
          <a:ext cx="45085" cy="235585"/>
        </a:xfrm>
        <a:prstGeom prst="rect">
          <a:avLst/>
        </a:prstGeom>
        <a:noFill/>
        <a:ln w="9525">
          <a:noFill/>
        </a:ln>
      </xdr:spPr>
    </xdr:pic>
    <xdr:clientData/>
  </xdr:twoCellAnchor>
  <xdr:twoCellAnchor editAs="oneCell">
    <xdr:from>
      <xdr:col>4</xdr:col>
      <xdr:colOff>0</xdr:colOff>
      <xdr:row>23</xdr:row>
      <xdr:rowOff>0</xdr:rowOff>
    </xdr:from>
    <xdr:to>
      <xdr:col>4</xdr:col>
      <xdr:colOff>45720</xdr:colOff>
      <xdr:row>23</xdr:row>
      <xdr:rowOff>247650</xdr:rowOff>
    </xdr:to>
    <xdr:pic>
      <xdr:nvPicPr>
        <xdr:cNvPr id="5" name="Picture 23" descr="clip_image3382"/>
        <xdr:cNvPicPr>
          <a:picLocks noChangeAspect="1"/>
        </xdr:cNvPicPr>
      </xdr:nvPicPr>
      <xdr:blipFill>
        <a:blip r:embed="rId1"/>
        <a:stretch>
          <a:fillRect/>
        </a:stretch>
      </xdr:blipFill>
      <xdr:spPr>
        <a:xfrm>
          <a:off x="6505575" y="28051125"/>
          <a:ext cx="45720" cy="247650"/>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14605</xdr:rowOff>
    </xdr:to>
    <xdr:pic>
      <xdr:nvPicPr>
        <xdr:cNvPr id="6" name="Picture 3155" hidden="1"/>
        <xdr:cNvPicPr/>
      </xdr:nvPicPr>
      <xdr:blipFill>
        <a:blip r:embed="rId2"/>
        <a:stretch>
          <a:fillRect/>
        </a:stretch>
      </xdr:blipFill>
      <xdr:spPr>
        <a:xfrm>
          <a:off x="5886450" y="28051125"/>
          <a:ext cx="695325" cy="14605"/>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21590</xdr:rowOff>
    </xdr:to>
    <xdr:pic>
      <xdr:nvPicPr>
        <xdr:cNvPr id="7" name="Picture 3155" hidden="1"/>
        <xdr:cNvPicPr/>
      </xdr:nvPicPr>
      <xdr:blipFill>
        <a:blip r:embed="rId2"/>
        <a:stretch>
          <a:fillRect/>
        </a:stretch>
      </xdr:blipFill>
      <xdr:spPr>
        <a:xfrm>
          <a:off x="5886450" y="28051125"/>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66675</xdr:rowOff>
    </xdr:to>
    <xdr:pic>
      <xdr:nvPicPr>
        <xdr:cNvPr id="8" name="Picture 23" descr="clip_image3382"/>
        <xdr:cNvPicPr>
          <a:picLocks noChangeAspect="1"/>
        </xdr:cNvPicPr>
      </xdr:nvPicPr>
      <xdr:blipFill>
        <a:blip r:embed="rId1"/>
        <a:stretch>
          <a:fillRect/>
        </a:stretch>
      </xdr:blipFill>
      <xdr:spPr>
        <a:xfrm>
          <a:off x="6505575" y="0"/>
          <a:ext cx="45720" cy="247650"/>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14605</xdr:rowOff>
    </xdr:to>
    <xdr:pic>
      <xdr:nvPicPr>
        <xdr:cNvPr id="9" name="Picture 3155" hidden="1"/>
        <xdr:cNvPicPr/>
      </xdr:nvPicPr>
      <xdr:blipFill>
        <a:blip r:embed="rId2"/>
        <a:stretch>
          <a:fillRect/>
        </a:stretch>
      </xdr:blipFill>
      <xdr:spPr>
        <a:xfrm>
          <a:off x="5886450" y="0"/>
          <a:ext cx="695325" cy="1460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21590</xdr:rowOff>
    </xdr:to>
    <xdr:pic>
      <xdr:nvPicPr>
        <xdr:cNvPr id="10" name="Picture 3155" hidden="1"/>
        <xdr:cNvPicPr/>
      </xdr:nvPicPr>
      <xdr:blipFill>
        <a:blip r:embed="rId2"/>
        <a:stretch>
          <a:fillRect/>
        </a:stretch>
      </xdr:blipFill>
      <xdr:spPr>
        <a:xfrm>
          <a:off x="5886450" y="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48260</xdr:rowOff>
    </xdr:to>
    <xdr:pic>
      <xdr:nvPicPr>
        <xdr:cNvPr id="11"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2"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3"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48260</xdr:rowOff>
    </xdr:to>
    <xdr:pic>
      <xdr:nvPicPr>
        <xdr:cNvPr id="14"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15"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16"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17"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18"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19"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58</xdr:row>
      <xdr:rowOff>0</xdr:rowOff>
    </xdr:from>
    <xdr:to>
      <xdr:col>4</xdr:col>
      <xdr:colOff>45720</xdr:colOff>
      <xdr:row>58</xdr:row>
      <xdr:rowOff>235585</xdr:rowOff>
    </xdr:to>
    <xdr:pic>
      <xdr:nvPicPr>
        <xdr:cNvPr id="20" name="Picture 23" descr="clip_image3382"/>
        <xdr:cNvPicPr>
          <a:picLocks noChangeAspect="1"/>
        </xdr:cNvPicPr>
      </xdr:nvPicPr>
      <xdr:blipFill>
        <a:blip r:embed="rId1"/>
        <a:stretch>
          <a:fillRect/>
        </a:stretch>
      </xdr:blipFill>
      <xdr:spPr>
        <a:xfrm>
          <a:off x="6505575" y="58861325"/>
          <a:ext cx="45720"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1" name="Picture 23" descr="clip_image3382"/>
        <xdr:cNvPicPr>
          <a:picLocks noChangeAspect="1"/>
        </xdr:cNvPicPr>
      </xdr:nvPicPr>
      <xdr:blipFill>
        <a:blip r:embed="rId1"/>
        <a:stretch>
          <a:fillRect/>
        </a:stretch>
      </xdr:blipFill>
      <xdr:spPr>
        <a:xfrm>
          <a:off x="6505575" y="4619625"/>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22" name="Picture 23" descr="clip_image3382"/>
        <xdr:cNvPicPr>
          <a:picLocks noChangeAspect="1"/>
        </xdr:cNvPicPr>
      </xdr:nvPicPr>
      <xdr:blipFill>
        <a:blip r:embed="rId1"/>
        <a:stretch>
          <a:fillRect/>
        </a:stretch>
      </xdr:blipFill>
      <xdr:spPr>
        <a:xfrm>
          <a:off x="6505575" y="11642725"/>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23" name="Picture 3155" hidden="1"/>
        <xdr:cNvPicPr/>
      </xdr:nvPicPr>
      <xdr:blipFill>
        <a:blip r:embed="rId2"/>
        <a:stretch>
          <a:fillRect/>
        </a:stretch>
      </xdr:blipFill>
      <xdr:spPr>
        <a:xfrm>
          <a:off x="5886450" y="11642725"/>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24" name="Picture 3155" hidden="1"/>
        <xdr:cNvPicPr/>
      </xdr:nvPicPr>
      <xdr:blipFill>
        <a:blip r:embed="rId2"/>
        <a:stretch>
          <a:fillRect/>
        </a:stretch>
      </xdr:blipFill>
      <xdr:spPr>
        <a:xfrm>
          <a:off x="5886450" y="11642725"/>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5"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6"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27" name="Picture 23" descr="clip_image3382"/>
        <xdr:cNvPicPr>
          <a:picLocks noChangeAspect="1"/>
        </xdr:cNvPicPr>
      </xdr:nvPicPr>
      <xdr:blipFill>
        <a:blip r:embed="rId1"/>
        <a:stretch>
          <a:fillRect/>
        </a:stretch>
      </xdr:blipFill>
      <xdr:spPr>
        <a:xfrm>
          <a:off x="6505575" y="6448425"/>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45085</xdr:colOff>
      <xdr:row>16</xdr:row>
      <xdr:rowOff>235585</xdr:rowOff>
    </xdr:to>
    <xdr:pic>
      <xdr:nvPicPr>
        <xdr:cNvPr id="28" name="Picture 23" descr="clip_image3382"/>
        <xdr:cNvPicPr>
          <a:picLocks noChangeAspect="1"/>
        </xdr:cNvPicPr>
      </xdr:nvPicPr>
      <xdr:blipFill>
        <a:blip r:embed="rId1"/>
        <a:stretch>
          <a:fillRect/>
        </a:stretch>
      </xdr:blipFill>
      <xdr:spPr>
        <a:xfrm>
          <a:off x="6505575" y="17294225"/>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45720</xdr:colOff>
      <xdr:row>16</xdr:row>
      <xdr:rowOff>247650</xdr:rowOff>
    </xdr:to>
    <xdr:pic>
      <xdr:nvPicPr>
        <xdr:cNvPr id="29" name="Picture 23" descr="clip_image3382"/>
        <xdr:cNvPicPr>
          <a:picLocks noChangeAspect="1"/>
        </xdr:cNvPicPr>
      </xdr:nvPicPr>
      <xdr:blipFill>
        <a:blip r:embed="rId1"/>
        <a:stretch>
          <a:fillRect/>
        </a:stretch>
      </xdr:blipFill>
      <xdr:spPr>
        <a:xfrm>
          <a:off x="6505575" y="17294225"/>
          <a:ext cx="45720" cy="24765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30" name="Picture 3155" hidden="1"/>
        <xdr:cNvPicPr/>
      </xdr:nvPicPr>
      <xdr:blipFill>
        <a:blip r:embed="rId2"/>
        <a:stretch>
          <a:fillRect/>
        </a:stretch>
      </xdr:blipFill>
      <xdr:spPr>
        <a:xfrm>
          <a:off x="5886450" y="17294225"/>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31" name="Picture 3155" hidden="1"/>
        <xdr:cNvPicPr/>
      </xdr:nvPicPr>
      <xdr:blipFill>
        <a:blip r:embed="rId2"/>
        <a:stretch>
          <a:fillRect/>
        </a:stretch>
      </xdr:blipFill>
      <xdr:spPr>
        <a:xfrm>
          <a:off x="5886450" y="17294225"/>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54610</xdr:rowOff>
    </xdr:to>
    <xdr:pic>
      <xdr:nvPicPr>
        <xdr:cNvPr id="32"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54610</xdr:rowOff>
    </xdr:to>
    <xdr:pic>
      <xdr:nvPicPr>
        <xdr:cNvPr id="33"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45720</xdr:colOff>
      <xdr:row>7</xdr:row>
      <xdr:rowOff>247650</xdr:rowOff>
    </xdr:to>
    <xdr:pic>
      <xdr:nvPicPr>
        <xdr:cNvPr id="34" name="Picture 23" descr="clip_image3382"/>
        <xdr:cNvPicPr>
          <a:picLocks noChangeAspect="1"/>
        </xdr:cNvPicPr>
      </xdr:nvPicPr>
      <xdr:blipFill>
        <a:blip r:embed="rId1"/>
        <a:stretch>
          <a:fillRect/>
        </a:stretch>
      </xdr:blipFill>
      <xdr:spPr>
        <a:xfrm>
          <a:off x="6505575" y="2479675"/>
          <a:ext cx="45720" cy="247650"/>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14605</xdr:rowOff>
    </xdr:to>
    <xdr:pic>
      <xdr:nvPicPr>
        <xdr:cNvPr id="35" name="Picture 3155" hidden="1"/>
        <xdr:cNvPicPr/>
      </xdr:nvPicPr>
      <xdr:blipFill>
        <a:blip r:embed="rId2"/>
        <a:stretch>
          <a:fillRect/>
        </a:stretch>
      </xdr:blipFill>
      <xdr:spPr>
        <a:xfrm>
          <a:off x="5886450" y="2479675"/>
          <a:ext cx="695325" cy="14605"/>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21590</xdr:rowOff>
    </xdr:to>
    <xdr:pic>
      <xdr:nvPicPr>
        <xdr:cNvPr id="36" name="Picture 3155" hidden="1"/>
        <xdr:cNvPicPr/>
      </xdr:nvPicPr>
      <xdr:blipFill>
        <a:blip r:embed="rId2"/>
        <a:stretch>
          <a:fillRect/>
        </a:stretch>
      </xdr:blipFill>
      <xdr:spPr>
        <a:xfrm>
          <a:off x="5886450" y="2479675"/>
          <a:ext cx="695325" cy="21590"/>
        </a:xfrm>
        <a:prstGeom prst="rect">
          <a:avLst/>
        </a:prstGeom>
        <a:noFill/>
        <a:ln w="9525">
          <a:noFill/>
        </a:ln>
      </xdr:spPr>
    </xdr:pic>
    <xdr:clientData/>
  </xdr:twoCellAnchor>
  <xdr:twoCellAnchor editAs="oneCell">
    <xdr:from>
      <xdr:col>4</xdr:col>
      <xdr:colOff>0</xdr:colOff>
      <xdr:row>64</xdr:row>
      <xdr:rowOff>0</xdr:rowOff>
    </xdr:from>
    <xdr:to>
      <xdr:col>4</xdr:col>
      <xdr:colOff>45720</xdr:colOff>
      <xdr:row>64</xdr:row>
      <xdr:rowOff>246380</xdr:rowOff>
    </xdr:to>
    <xdr:pic>
      <xdr:nvPicPr>
        <xdr:cNvPr id="37" name="Picture 23" descr="clip_image3382"/>
        <xdr:cNvPicPr>
          <a:picLocks noChangeAspect="1"/>
        </xdr:cNvPicPr>
      </xdr:nvPicPr>
      <xdr:blipFill>
        <a:blip r:embed="rId1"/>
        <a:stretch>
          <a:fillRect/>
        </a:stretch>
      </xdr:blipFill>
      <xdr:spPr>
        <a:xfrm>
          <a:off x="6505575" y="63039625"/>
          <a:ext cx="45720" cy="24638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13970</xdr:rowOff>
    </xdr:to>
    <xdr:pic>
      <xdr:nvPicPr>
        <xdr:cNvPr id="38" name="Picture 3155" hidden="1"/>
        <xdr:cNvPicPr/>
      </xdr:nvPicPr>
      <xdr:blipFill>
        <a:blip r:embed="rId2"/>
        <a:stretch>
          <a:fillRect/>
        </a:stretch>
      </xdr:blipFill>
      <xdr:spPr>
        <a:xfrm>
          <a:off x="5886450" y="63039625"/>
          <a:ext cx="695325" cy="1397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20320</xdr:rowOff>
    </xdr:to>
    <xdr:pic>
      <xdr:nvPicPr>
        <xdr:cNvPr id="39" name="Picture 3155" hidden="1"/>
        <xdr:cNvPicPr/>
      </xdr:nvPicPr>
      <xdr:blipFill>
        <a:blip r:embed="rId2"/>
        <a:stretch>
          <a:fillRect/>
        </a:stretch>
      </xdr:blipFill>
      <xdr:spPr>
        <a:xfrm>
          <a:off x="5886450" y="63039625"/>
          <a:ext cx="695325" cy="20320"/>
        </a:xfrm>
        <a:prstGeom prst="rect">
          <a:avLst/>
        </a:prstGeom>
        <a:noFill/>
        <a:ln w="9525">
          <a:noFill/>
        </a:ln>
      </xdr:spPr>
    </xdr:pic>
    <xdr:clientData/>
  </xdr:twoCellAnchor>
  <xdr:twoCellAnchor editAs="oneCell">
    <xdr:from>
      <xdr:col>4</xdr:col>
      <xdr:colOff>0</xdr:colOff>
      <xdr:row>64</xdr:row>
      <xdr:rowOff>0</xdr:rowOff>
    </xdr:from>
    <xdr:to>
      <xdr:col>4</xdr:col>
      <xdr:colOff>45720</xdr:colOff>
      <xdr:row>64</xdr:row>
      <xdr:rowOff>229235</xdr:rowOff>
    </xdr:to>
    <xdr:pic>
      <xdr:nvPicPr>
        <xdr:cNvPr id="40" name="Picture 23" descr="clip_image3382"/>
        <xdr:cNvPicPr>
          <a:picLocks noChangeAspect="1"/>
        </xdr:cNvPicPr>
      </xdr:nvPicPr>
      <xdr:blipFill>
        <a:blip r:embed="rId1"/>
        <a:stretch>
          <a:fillRect/>
        </a:stretch>
      </xdr:blipFill>
      <xdr:spPr>
        <a:xfrm>
          <a:off x="6505575" y="63039625"/>
          <a:ext cx="45720" cy="229235"/>
        </a:xfrm>
        <a:prstGeom prst="rect">
          <a:avLst/>
        </a:prstGeom>
        <a:noFill/>
        <a:ln w="9525">
          <a:noFill/>
        </a:ln>
      </xdr:spPr>
    </xdr:pic>
    <xdr:clientData/>
  </xdr:twoCellAnchor>
  <xdr:twoCellAnchor editAs="oneCell">
    <xdr:from>
      <xdr:col>4</xdr:col>
      <xdr:colOff>0</xdr:colOff>
      <xdr:row>58</xdr:row>
      <xdr:rowOff>0</xdr:rowOff>
    </xdr:from>
    <xdr:to>
      <xdr:col>4</xdr:col>
      <xdr:colOff>46355</xdr:colOff>
      <xdr:row>58</xdr:row>
      <xdr:rowOff>235585</xdr:rowOff>
    </xdr:to>
    <xdr:pic>
      <xdr:nvPicPr>
        <xdr:cNvPr id="41" name="Picture 23" descr="clip_image3382"/>
        <xdr:cNvPicPr>
          <a:picLocks noChangeAspect="1"/>
        </xdr:cNvPicPr>
      </xdr:nvPicPr>
      <xdr:blipFill>
        <a:blip r:embed="rId1"/>
        <a:stretch>
          <a:fillRect/>
        </a:stretch>
      </xdr:blipFill>
      <xdr:spPr>
        <a:xfrm>
          <a:off x="6505575" y="58861325"/>
          <a:ext cx="46355" cy="235585"/>
        </a:xfrm>
        <a:prstGeom prst="rect">
          <a:avLst/>
        </a:prstGeom>
        <a:noFill/>
        <a:ln w="9525">
          <a:noFill/>
        </a:ln>
      </xdr:spPr>
    </xdr:pic>
    <xdr:clientData/>
  </xdr:twoCellAnchor>
  <xdr:twoCellAnchor editAs="oneCell">
    <xdr:from>
      <xdr:col>3</xdr:col>
      <xdr:colOff>0</xdr:colOff>
      <xdr:row>58</xdr:row>
      <xdr:rowOff>0</xdr:rowOff>
    </xdr:from>
    <xdr:to>
      <xdr:col>4</xdr:col>
      <xdr:colOff>76200</xdr:colOff>
      <xdr:row>58</xdr:row>
      <xdr:rowOff>12700</xdr:rowOff>
    </xdr:to>
    <xdr:pic>
      <xdr:nvPicPr>
        <xdr:cNvPr id="42" name="Picture 3155" hidden="1"/>
        <xdr:cNvPicPr/>
      </xdr:nvPicPr>
      <xdr:blipFill>
        <a:blip r:embed="rId2"/>
        <a:stretch>
          <a:fillRect/>
        </a:stretch>
      </xdr:blipFill>
      <xdr:spPr>
        <a:xfrm>
          <a:off x="5886450" y="58861325"/>
          <a:ext cx="695325" cy="12700"/>
        </a:xfrm>
        <a:prstGeom prst="rect">
          <a:avLst/>
        </a:prstGeom>
        <a:noFill/>
        <a:ln w="9525">
          <a:noFill/>
        </a:ln>
      </xdr:spPr>
    </xdr:pic>
    <xdr:clientData/>
  </xdr:twoCellAnchor>
  <xdr:twoCellAnchor editAs="oneCell">
    <xdr:from>
      <xdr:col>3</xdr:col>
      <xdr:colOff>0</xdr:colOff>
      <xdr:row>58</xdr:row>
      <xdr:rowOff>0</xdr:rowOff>
    </xdr:from>
    <xdr:to>
      <xdr:col>4</xdr:col>
      <xdr:colOff>76200</xdr:colOff>
      <xdr:row>58</xdr:row>
      <xdr:rowOff>24765</xdr:rowOff>
    </xdr:to>
    <xdr:pic>
      <xdr:nvPicPr>
        <xdr:cNvPr id="43" name="Picture 3155" hidden="1"/>
        <xdr:cNvPicPr/>
      </xdr:nvPicPr>
      <xdr:blipFill>
        <a:blip r:embed="rId2"/>
        <a:stretch>
          <a:fillRect/>
        </a:stretch>
      </xdr:blipFill>
      <xdr:spPr>
        <a:xfrm>
          <a:off x="5886450" y="58861325"/>
          <a:ext cx="695325" cy="24765"/>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12700</xdr:rowOff>
    </xdr:to>
    <xdr:pic>
      <xdr:nvPicPr>
        <xdr:cNvPr id="44" name="Picture 3155" hidden="1"/>
        <xdr:cNvPicPr/>
      </xdr:nvPicPr>
      <xdr:blipFill>
        <a:blip r:embed="rId2"/>
        <a:stretch>
          <a:fillRect/>
        </a:stretch>
      </xdr:blipFill>
      <xdr:spPr>
        <a:xfrm>
          <a:off x="5886450" y="63039625"/>
          <a:ext cx="695325" cy="1270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24765</xdr:rowOff>
    </xdr:to>
    <xdr:pic>
      <xdr:nvPicPr>
        <xdr:cNvPr id="45" name="Picture 3155" hidden="1"/>
        <xdr:cNvPicPr/>
      </xdr:nvPicPr>
      <xdr:blipFill>
        <a:blip r:embed="rId2"/>
        <a:stretch>
          <a:fillRect/>
        </a:stretch>
      </xdr:blipFill>
      <xdr:spPr>
        <a:xfrm>
          <a:off x="5886450" y="63039625"/>
          <a:ext cx="695325" cy="2476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46" name="Picture 3155" hidden="1"/>
        <xdr:cNvPicPr/>
      </xdr:nvPicPr>
      <xdr:blipFill>
        <a:blip r:embed="rId2"/>
        <a:stretch>
          <a:fillRect/>
        </a:stretch>
      </xdr:blipFill>
      <xdr:spPr>
        <a:xfrm>
          <a:off x="5886450" y="600424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47" name="Picture 3155" hidden="1"/>
        <xdr:cNvPicPr/>
      </xdr:nvPicPr>
      <xdr:blipFill>
        <a:blip r:embed="rId2"/>
        <a:stretch>
          <a:fillRect/>
        </a:stretch>
      </xdr:blipFill>
      <xdr:spPr>
        <a:xfrm>
          <a:off x="5886450" y="60042425"/>
          <a:ext cx="695325" cy="2476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48" name="Picture 3155" hidden="1"/>
        <xdr:cNvPicPr/>
      </xdr:nvPicPr>
      <xdr:blipFill>
        <a:blip r:embed="rId2"/>
        <a:stretch>
          <a:fillRect/>
        </a:stretch>
      </xdr:blipFill>
      <xdr:spPr>
        <a:xfrm>
          <a:off x="5886450" y="600424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49" name="Picture 3155" hidden="1"/>
        <xdr:cNvPicPr/>
      </xdr:nvPicPr>
      <xdr:blipFill>
        <a:blip r:embed="rId2"/>
        <a:stretch>
          <a:fillRect/>
        </a:stretch>
      </xdr:blipFill>
      <xdr:spPr>
        <a:xfrm>
          <a:off x="5886450" y="60042425"/>
          <a:ext cx="695325" cy="2476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50" name="Picture 23" descr="clip_image3382"/>
        <xdr:cNvPicPr>
          <a:picLocks noChangeAspect="1"/>
        </xdr:cNvPicPr>
      </xdr:nvPicPr>
      <xdr:blipFill>
        <a:blip r:embed="rId1"/>
        <a:stretch>
          <a:fillRect/>
        </a:stretch>
      </xdr:blipFill>
      <xdr:spPr>
        <a:xfrm>
          <a:off x="6505575" y="60042425"/>
          <a:ext cx="46355" cy="23558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51" name="Picture 3155" hidden="1"/>
        <xdr:cNvPicPr/>
      </xdr:nvPicPr>
      <xdr:blipFill>
        <a:blip r:embed="rId2"/>
        <a:stretch>
          <a:fillRect/>
        </a:stretch>
      </xdr:blipFill>
      <xdr:spPr>
        <a:xfrm>
          <a:off x="5886450" y="600424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52" name="Picture 3155" hidden="1"/>
        <xdr:cNvPicPr/>
      </xdr:nvPicPr>
      <xdr:blipFill>
        <a:blip r:embed="rId2"/>
        <a:stretch>
          <a:fillRect/>
        </a:stretch>
      </xdr:blipFill>
      <xdr:spPr>
        <a:xfrm>
          <a:off x="5886450" y="60042425"/>
          <a:ext cx="695325" cy="2476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53" name="Picture 23" descr="clip_image3382"/>
        <xdr:cNvPicPr>
          <a:picLocks noChangeAspect="1"/>
        </xdr:cNvPicPr>
      </xdr:nvPicPr>
      <xdr:blipFill>
        <a:blip r:embed="rId1"/>
        <a:stretch>
          <a:fillRect/>
        </a:stretch>
      </xdr:blipFill>
      <xdr:spPr>
        <a:xfrm>
          <a:off x="6505575" y="60042425"/>
          <a:ext cx="46355" cy="23558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54" name="Picture 23" descr="clip_image3382"/>
        <xdr:cNvPicPr>
          <a:picLocks noChangeAspect="1"/>
        </xdr:cNvPicPr>
      </xdr:nvPicPr>
      <xdr:blipFill>
        <a:blip r:embed="rId1"/>
        <a:stretch>
          <a:fillRect/>
        </a:stretch>
      </xdr:blipFill>
      <xdr:spPr>
        <a:xfrm>
          <a:off x="6505575" y="60042425"/>
          <a:ext cx="46355" cy="23558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55" name="Picture 3155" hidden="1"/>
        <xdr:cNvPicPr/>
      </xdr:nvPicPr>
      <xdr:blipFill>
        <a:blip r:embed="rId2"/>
        <a:stretch>
          <a:fillRect/>
        </a:stretch>
      </xdr:blipFill>
      <xdr:spPr>
        <a:xfrm>
          <a:off x="5886450" y="600424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56" name="Picture 3155" hidden="1"/>
        <xdr:cNvPicPr/>
      </xdr:nvPicPr>
      <xdr:blipFill>
        <a:blip r:embed="rId2"/>
        <a:stretch>
          <a:fillRect/>
        </a:stretch>
      </xdr:blipFill>
      <xdr:spPr>
        <a:xfrm>
          <a:off x="5886450" y="60042425"/>
          <a:ext cx="695325" cy="2476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57" name="Picture 23" descr="clip_image3382"/>
        <xdr:cNvPicPr>
          <a:picLocks noChangeAspect="1"/>
        </xdr:cNvPicPr>
      </xdr:nvPicPr>
      <xdr:blipFill>
        <a:blip r:embed="rId1"/>
        <a:stretch>
          <a:fillRect/>
        </a:stretch>
      </xdr:blipFill>
      <xdr:spPr>
        <a:xfrm>
          <a:off x="6505575" y="60042425"/>
          <a:ext cx="46355" cy="23558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8" name="Picture 23" descr="clip_image3382"/>
        <xdr:cNvPicPr>
          <a:picLocks noChangeAspect="1"/>
        </xdr:cNvPicPr>
      </xdr:nvPicPr>
      <xdr:blipFill>
        <a:blip r:embed="rId1"/>
        <a:stretch>
          <a:fillRect/>
        </a:stretch>
      </xdr:blipFill>
      <xdr:spPr>
        <a:xfrm>
          <a:off x="6505575" y="60461525"/>
          <a:ext cx="46355" cy="23558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59" name="Picture 3155" hidden="1"/>
        <xdr:cNvPicPr/>
      </xdr:nvPicPr>
      <xdr:blipFill>
        <a:blip r:embed="rId2"/>
        <a:stretch>
          <a:fillRect/>
        </a:stretch>
      </xdr:blipFill>
      <xdr:spPr>
        <a:xfrm>
          <a:off x="5886450" y="604615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60" name="Picture 3155" hidden="1"/>
        <xdr:cNvPicPr/>
      </xdr:nvPicPr>
      <xdr:blipFill>
        <a:blip r:embed="rId2"/>
        <a:stretch>
          <a:fillRect/>
        </a:stretch>
      </xdr:blipFill>
      <xdr:spPr>
        <a:xfrm>
          <a:off x="5886450" y="60461525"/>
          <a:ext cx="695325" cy="24765"/>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12700</xdr:rowOff>
    </xdr:to>
    <xdr:pic>
      <xdr:nvPicPr>
        <xdr:cNvPr id="61" name="Picture 3155" hidden="1"/>
        <xdr:cNvPicPr/>
      </xdr:nvPicPr>
      <xdr:blipFill>
        <a:blip r:embed="rId2"/>
        <a:stretch>
          <a:fillRect/>
        </a:stretch>
      </xdr:blipFill>
      <xdr:spPr>
        <a:xfrm>
          <a:off x="5886450" y="61807725"/>
          <a:ext cx="695325" cy="12700"/>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24765</xdr:rowOff>
    </xdr:to>
    <xdr:pic>
      <xdr:nvPicPr>
        <xdr:cNvPr id="62" name="Picture 3155" hidden="1"/>
        <xdr:cNvPicPr/>
      </xdr:nvPicPr>
      <xdr:blipFill>
        <a:blip r:embed="rId2"/>
        <a:stretch>
          <a:fillRect/>
        </a:stretch>
      </xdr:blipFill>
      <xdr:spPr>
        <a:xfrm>
          <a:off x="5886450" y="61807725"/>
          <a:ext cx="695325" cy="24765"/>
        </a:xfrm>
        <a:prstGeom prst="rect">
          <a:avLst/>
        </a:prstGeom>
        <a:noFill/>
        <a:ln w="9525">
          <a:noFill/>
        </a:ln>
      </xdr:spPr>
    </xdr:pic>
    <xdr:clientData/>
  </xdr:twoCellAnchor>
  <xdr:twoCellAnchor editAs="oneCell">
    <xdr:from>
      <xdr:col>4</xdr:col>
      <xdr:colOff>0</xdr:colOff>
      <xdr:row>63</xdr:row>
      <xdr:rowOff>0</xdr:rowOff>
    </xdr:from>
    <xdr:to>
      <xdr:col>4</xdr:col>
      <xdr:colOff>46355</xdr:colOff>
      <xdr:row>63</xdr:row>
      <xdr:rowOff>235585</xdr:rowOff>
    </xdr:to>
    <xdr:pic>
      <xdr:nvPicPr>
        <xdr:cNvPr id="63" name="Picture 23" descr="clip_image3382"/>
        <xdr:cNvPicPr>
          <a:picLocks noChangeAspect="1"/>
        </xdr:cNvPicPr>
      </xdr:nvPicPr>
      <xdr:blipFill>
        <a:blip r:embed="rId1"/>
        <a:stretch>
          <a:fillRect/>
        </a:stretch>
      </xdr:blipFill>
      <xdr:spPr>
        <a:xfrm>
          <a:off x="6505575" y="62264925"/>
          <a:ext cx="46355" cy="235585"/>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12700</xdr:rowOff>
    </xdr:to>
    <xdr:pic>
      <xdr:nvPicPr>
        <xdr:cNvPr id="64" name="Picture 3155" hidden="1"/>
        <xdr:cNvPicPr/>
      </xdr:nvPicPr>
      <xdr:blipFill>
        <a:blip r:embed="rId2"/>
        <a:stretch>
          <a:fillRect/>
        </a:stretch>
      </xdr:blipFill>
      <xdr:spPr>
        <a:xfrm>
          <a:off x="5886450" y="62264925"/>
          <a:ext cx="695325" cy="12700"/>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24765</xdr:rowOff>
    </xdr:to>
    <xdr:pic>
      <xdr:nvPicPr>
        <xdr:cNvPr id="65" name="Picture 3155" hidden="1"/>
        <xdr:cNvPicPr/>
      </xdr:nvPicPr>
      <xdr:blipFill>
        <a:blip r:embed="rId2"/>
        <a:stretch>
          <a:fillRect/>
        </a:stretch>
      </xdr:blipFill>
      <xdr:spPr>
        <a:xfrm>
          <a:off x="5886450" y="62264925"/>
          <a:ext cx="695325" cy="24765"/>
        </a:xfrm>
        <a:prstGeom prst="rect">
          <a:avLst/>
        </a:prstGeom>
        <a:noFill/>
        <a:ln w="9525">
          <a:noFill/>
        </a:ln>
      </xdr:spPr>
    </xdr:pic>
    <xdr:clientData/>
  </xdr:twoCellAnchor>
  <xdr:twoCellAnchor editAs="oneCell">
    <xdr:from>
      <xdr:col>4</xdr:col>
      <xdr:colOff>0</xdr:colOff>
      <xdr:row>64</xdr:row>
      <xdr:rowOff>0</xdr:rowOff>
    </xdr:from>
    <xdr:to>
      <xdr:col>4</xdr:col>
      <xdr:colOff>46355</xdr:colOff>
      <xdr:row>64</xdr:row>
      <xdr:rowOff>235585</xdr:rowOff>
    </xdr:to>
    <xdr:pic>
      <xdr:nvPicPr>
        <xdr:cNvPr id="66" name="Picture 23" descr="clip_image3382"/>
        <xdr:cNvPicPr>
          <a:picLocks noChangeAspect="1"/>
        </xdr:cNvPicPr>
      </xdr:nvPicPr>
      <xdr:blipFill>
        <a:blip r:embed="rId1"/>
        <a:stretch>
          <a:fillRect/>
        </a:stretch>
      </xdr:blipFill>
      <xdr:spPr>
        <a:xfrm>
          <a:off x="6505575" y="63039625"/>
          <a:ext cx="46355" cy="235585"/>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12700</xdr:rowOff>
    </xdr:to>
    <xdr:pic>
      <xdr:nvPicPr>
        <xdr:cNvPr id="67" name="Picture 3155" hidden="1"/>
        <xdr:cNvPicPr/>
      </xdr:nvPicPr>
      <xdr:blipFill>
        <a:blip r:embed="rId2"/>
        <a:stretch>
          <a:fillRect/>
        </a:stretch>
      </xdr:blipFill>
      <xdr:spPr>
        <a:xfrm>
          <a:off x="5886450" y="60855225"/>
          <a:ext cx="695325" cy="12700"/>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24765</xdr:rowOff>
    </xdr:to>
    <xdr:pic>
      <xdr:nvPicPr>
        <xdr:cNvPr id="68" name="Picture 3155" hidden="1"/>
        <xdr:cNvPicPr/>
      </xdr:nvPicPr>
      <xdr:blipFill>
        <a:blip r:embed="rId2"/>
        <a:stretch>
          <a:fillRect/>
        </a:stretch>
      </xdr:blipFill>
      <xdr:spPr>
        <a:xfrm>
          <a:off x="5886450" y="60855225"/>
          <a:ext cx="695325" cy="24765"/>
        </a:xfrm>
        <a:prstGeom prst="rect">
          <a:avLst/>
        </a:prstGeom>
        <a:noFill/>
        <a:ln w="9525">
          <a:noFill/>
        </a:ln>
      </xdr:spPr>
    </xdr:pic>
    <xdr:clientData/>
  </xdr:twoCellAnchor>
  <xdr:twoCellAnchor editAs="oneCell">
    <xdr:from>
      <xdr:col>4</xdr:col>
      <xdr:colOff>0</xdr:colOff>
      <xdr:row>61</xdr:row>
      <xdr:rowOff>0</xdr:rowOff>
    </xdr:from>
    <xdr:to>
      <xdr:col>4</xdr:col>
      <xdr:colOff>46355</xdr:colOff>
      <xdr:row>61</xdr:row>
      <xdr:rowOff>235585</xdr:rowOff>
    </xdr:to>
    <xdr:pic>
      <xdr:nvPicPr>
        <xdr:cNvPr id="69" name="Picture 23" descr="clip_image3382"/>
        <xdr:cNvPicPr>
          <a:picLocks noChangeAspect="1"/>
        </xdr:cNvPicPr>
      </xdr:nvPicPr>
      <xdr:blipFill>
        <a:blip r:embed="rId1"/>
        <a:stretch>
          <a:fillRect/>
        </a:stretch>
      </xdr:blipFill>
      <xdr:spPr>
        <a:xfrm>
          <a:off x="6505575" y="60855225"/>
          <a:ext cx="46355" cy="235585"/>
        </a:xfrm>
        <a:prstGeom prst="rect">
          <a:avLst/>
        </a:prstGeom>
        <a:noFill/>
        <a:ln w="9525">
          <a:noFill/>
        </a:ln>
      </xdr:spPr>
    </xdr:pic>
    <xdr:clientData/>
  </xdr:twoCellAnchor>
  <xdr:twoCellAnchor editAs="oneCell">
    <xdr:from>
      <xdr:col>4</xdr:col>
      <xdr:colOff>0</xdr:colOff>
      <xdr:row>62</xdr:row>
      <xdr:rowOff>0</xdr:rowOff>
    </xdr:from>
    <xdr:to>
      <xdr:col>4</xdr:col>
      <xdr:colOff>46355</xdr:colOff>
      <xdr:row>62</xdr:row>
      <xdr:rowOff>235585</xdr:rowOff>
    </xdr:to>
    <xdr:pic>
      <xdr:nvPicPr>
        <xdr:cNvPr id="70" name="Picture 23" descr="clip_image3382"/>
        <xdr:cNvPicPr>
          <a:picLocks noChangeAspect="1"/>
        </xdr:cNvPicPr>
      </xdr:nvPicPr>
      <xdr:blipFill>
        <a:blip r:embed="rId1"/>
        <a:stretch>
          <a:fillRect/>
        </a:stretch>
      </xdr:blipFill>
      <xdr:spPr>
        <a:xfrm>
          <a:off x="6505575" y="61807725"/>
          <a:ext cx="46355" cy="235585"/>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12700</xdr:rowOff>
    </xdr:to>
    <xdr:pic>
      <xdr:nvPicPr>
        <xdr:cNvPr id="71" name="Picture 3155" hidden="1"/>
        <xdr:cNvPicPr/>
      </xdr:nvPicPr>
      <xdr:blipFill>
        <a:blip r:embed="rId2"/>
        <a:stretch>
          <a:fillRect/>
        </a:stretch>
      </xdr:blipFill>
      <xdr:spPr>
        <a:xfrm>
          <a:off x="5886450" y="63039625"/>
          <a:ext cx="695325" cy="1270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24765</xdr:rowOff>
    </xdr:to>
    <xdr:pic>
      <xdr:nvPicPr>
        <xdr:cNvPr id="72" name="Picture 3155" hidden="1"/>
        <xdr:cNvPicPr/>
      </xdr:nvPicPr>
      <xdr:blipFill>
        <a:blip r:embed="rId2"/>
        <a:stretch>
          <a:fillRect/>
        </a:stretch>
      </xdr:blipFill>
      <xdr:spPr>
        <a:xfrm>
          <a:off x="5886450" y="63039625"/>
          <a:ext cx="695325" cy="24765"/>
        </a:xfrm>
        <a:prstGeom prst="rect">
          <a:avLst/>
        </a:prstGeom>
        <a:noFill/>
        <a:ln w="9525">
          <a:noFill/>
        </a:ln>
      </xdr:spPr>
    </xdr:pic>
    <xdr:clientData/>
  </xdr:twoCellAnchor>
  <xdr:twoCellAnchor editAs="oneCell">
    <xdr:from>
      <xdr:col>4</xdr:col>
      <xdr:colOff>0</xdr:colOff>
      <xdr:row>64</xdr:row>
      <xdr:rowOff>0</xdr:rowOff>
    </xdr:from>
    <xdr:to>
      <xdr:col>4</xdr:col>
      <xdr:colOff>46355</xdr:colOff>
      <xdr:row>64</xdr:row>
      <xdr:rowOff>235585</xdr:rowOff>
    </xdr:to>
    <xdr:pic>
      <xdr:nvPicPr>
        <xdr:cNvPr id="73" name="Picture 23" descr="clip_image3382"/>
        <xdr:cNvPicPr>
          <a:picLocks noChangeAspect="1"/>
        </xdr:cNvPicPr>
      </xdr:nvPicPr>
      <xdr:blipFill>
        <a:blip r:embed="rId1"/>
        <a:stretch>
          <a:fillRect/>
        </a:stretch>
      </xdr:blipFill>
      <xdr:spPr>
        <a:xfrm>
          <a:off x="6505575" y="63039625"/>
          <a:ext cx="46355" cy="23558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4" name="Picture 3155" hidden="1"/>
        <xdr:cNvPicPr/>
      </xdr:nvPicPr>
      <xdr:blipFill>
        <a:blip r:embed="rId2"/>
        <a:stretch>
          <a:fillRect/>
        </a:stretch>
      </xdr:blipFill>
      <xdr:spPr>
        <a:xfrm>
          <a:off x="5886450" y="17294225"/>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5" name="Picture 3155" hidden="1"/>
        <xdr:cNvPicPr/>
      </xdr:nvPicPr>
      <xdr:blipFill>
        <a:blip r:embed="rId2"/>
        <a:stretch>
          <a:fillRect/>
        </a:stretch>
      </xdr:blipFill>
      <xdr:spPr>
        <a:xfrm>
          <a:off x="5886450" y="17294225"/>
          <a:ext cx="695325" cy="21590"/>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14605</xdr:rowOff>
    </xdr:to>
    <xdr:pic>
      <xdr:nvPicPr>
        <xdr:cNvPr id="76" name="Picture 3155" hidden="1"/>
        <xdr:cNvPicPr/>
      </xdr:nvPicPr>
      <xdr:blipFill>
        <a:blip r:embed="rId2"/>
        <a:stretch>
          <a:fillRect/>
        </a:stretch>
      </xdr:blipFill>
      <xdr:spPr>
        <a:xfrm>
          <a:off x="5886450" y="17675225"/>
          <a:ext cx="695325" cy="14605"/>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21590</xdr:rowOff>
    </xdr:to>
    <xdr:pic>
      <xdr:nvPicPr>
        <xdr:cNvPr id="77" name="Picture 3155" hidden="1"/>
        <xdr:cNvPicPr/>
      </xdr:nvPicPr>
      <xdr:blipFill>
        <a:blip r:embed="rId2"/>
        <a:stretch>
          <a:fillRect/>
        </a:stretch>
      </xdr:blipFill>
      <xdr:spPr>
        <a:xfrm>
          <a:off x="5886450" y="17675225"/>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8" name="Picture 3155" hidden="1"/>
        <xdr:cNvPicPr/>
      </xdr:nvPicPr>
      <xdr:blipFill>
        <a:blip r:embed="rId2"/>
        <a:stretch>
          <a:fillRect/>
        </a:stretch>
      </xdr:blipFill>
      <xdr:spPr>
        <a:xfrm>
          <a:off x="5886450" y="17294225"/>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9" name="Picture 3155" hidden="1"/>
        <xdr:cNvPicPr/>
      </xdr:nvPicPr>
      <xdr:blipFill>
        <a:blip r:embed="rId2"/>
        <a:stretch>
          <a:fillRect/>
        </a:stretch>
      </xdr:blipFill>
      <xdr:spPr>
        <a:xfrm>
          <a:off x="5886450" y="17294225"/>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80" name="Picture 3155" hidden="1"/>
        <xdr:cNvPicPr/>
      </xdr:nvPicPr>
      <xdr:blipFill>
        <a:blip r:embed="rId2"/>
        <a:stretch>
          <a:fillRect/>
        </a:stretch>
      </xdr:blipFill>
      <xdr:spPr>
        <a:xfrm>
          <a:off x="5886450" y="17294225"/>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81" name="Picture 3155" hidden="1"/>
        <xdr:cNvPicPr/>
      </xdr:nvPicPr>
      <xdr:blipFill>
        <a:blip r:embed="rId2"/>
        <a:stretch>
          <a:fillRect/>
        </a:stretch>
      </xdr:blipFill>
      <xdr:spPr>
        <a:xfrm>
          <a:off x="5886450" y="17294225"/>
          <a:ext cx="695325" cy="21590"/>
        </a:xfrm>
        <a:prstGeom prst="rect">
          <a:avLst/>
        </a:prstGeom>
        <a:noFill/>
        <a:ln w="9525">
          <a:noFill/>
        </a:ln>
      </xdr:spPr>
    </xdr:pic>
    <xdr:clientData/>
  </xdr:twoCellAnchor>
  <xdr:twoCellAnchor editAs="oneCell">
    <xdr:from>
      <xdr:col>3</xdr:col>
      <xdr:colOff>0</xdr:colOff>
      <xdr:row>21</xdr:row>
      <xdr:rowOff>0</xdr:rowOff>
    </xdr:from>
    <xdr:to>
      <xdr:col>4</xdr:col>
      <xdr:colOff>76200</xdr:colOff>
      <xdr:row>21</xdr:row>
      <xdr:rowOff>14605</xdr:rowOff>
    </xdr:to>
    <xdr:pic>
      <xdr:nvPicPr>
        <xdr:cNvPr id="82" name="Picture 3155" hidden="1"/>
        <xdr:cNvPicPr/>
      </xdr:nvPicPr>
      <xdr:blipFill>
        <a:blip r:embed="rId2"/>
        <a:stretch>
          <a:fillRect/>
        </a:stretch>
      </xdr:blipFill>
      <xdr:spPr>
        <a:xfrm>
          <a:off x="5886450" y="22996525"/>
          <a:ext cx="695325" cy="14605"/>
        </a:xfrm>
        <a:prstGeom prst="rect">
          <a:avLst/>
        </a:prstGeom>
        <a:noFill/>
        <a:ln w="9525">
          <a:noFill/>
        </a:ln>
      </xdr:spPr>
    </xdr:pic>
    <xdr:clientData/>
  </xdr:twoCellAnchor>
  <xdr:twoCellAnchor editAs="oneCell">
    <xdr:from>
      <xdr:col>3</xdr:col>
      <xdr:colOff>0</xdr:colOff>
      <xdr:row>21</xdr:row>
      <xdr:rowOff>0</xdr:rowOff>
    </xdr:from>
    <xdr:to>
      <xdr:col>4</xdr:col>
      <xdr:colOff>76200</xdr:colOff>
      <xdr:row>21</xdr:row>
      <xdr:rowOff>21590</xdr:rowOff>
    </xdr:to>
    <xdr:pic>
      <xdr:nvPicPr>
        <xdr:cNvPr id="83" name="Picture 3155" hidden="1"/>
        <xdr:cNvPicPr/>
      </xdr:nvPicPr>
      <xdr:blipFill>
        <a:blip r:embed="rId2"/>
        <a:stretch>
          <a:fillRect/>
        </a:stretch>
      </xdr:blipFill>
      <xdr:spPr>
        <a:xfrm>
          <a:off x="5886450" y="22996525"/>
          <a:ext cx="695325" cy="21590"/>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84" name="Picture 3155" hidden="1"/>
        <xdr:cNvPicPr/>
      </xdr:nvPicPr>
      <xdr:blipFill>
        <a:blip r:embed="rId2"/>
        <a:stretch>
          <a:fillRect/>
        </a:stretch>
      </xdr:blipFill>
      <xdr:spPr>
        <a:xfrm>
          <a:off x="5886450" y="23987125"/>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85" name="Picture 3155" hidden="1"/>
        <xdr:cNvPicPr/>
      </xdr:nvPicPr>
      <xdr:blipFill>
        <a:blip r:embed="rId2"/>
        <a:stretch>
          <a:fillRect/>
        </a:stretch>
      </xdr:blipFill>
      <xdr:spPr>
        <a:xfrm>
          <a:off x="5886450" y="23987125"/>
          <a:ext cx="695325" cy="21590"/>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14605</xdr:rowOff>
    </xdr:to>
    <xdr:pic>
      <xdr:nvPicPr>
        <xdr:cNvPr id="86" name="Picture 3155" hidden="1"/>
        <xdr:cNvPicPr/>
      </xdr:nvPicPr>
      <xdr:blipFill>
        <a:blip r:embed="rId2"/>
        <a:stretch>
          <a:fillRect/>
        </a:stretch>
      </xdr:blipFill>
      <xdr:spPr>
        <a:xfrm>
          <a:off x="5886450" y="20824825"/>
          <a:ext cx="695325" cy="14605"/>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21590</xdr:rowOff>
    </xdr:to>
    <xdr:pic>
      <xdr:nvPicPr>
        <xdr:cNvPr id="87" name="Picture 3155" hidden="1"/>
        <xdr:cNvPicPr/>
      </xdr:nvPicPr>
      <xdr:blipFill>
        <a:blip r:embed="rId2"/>
        <a:stretch>
          <a:fillRect/>
        </a:stretch>
      </xdr:blipFill>
      <xdr:spPr>
        <a:xfrm>
          <a:off x="5886450" y="20824825"/>
          <a:ext cx="695325" cy="21590"/>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14605</xdr:rowOff>
    </xdr:to>
    <xdr:pic>
      <xdr:nvPicPr>
        <xdr:cNvPr id="88" name="Picture 3155" hidden="1"/>
        <xdr:cNvPicPr/>
      </xdr:nvPicPr>
      <xdr:blipFill>
        <a:blip r:embed="rId2"/>
        <a:stretch>
          <a:fillRect/>
        </a:stretch>
      </xdr:blipFill>
      <xdr:spPr>
        <a:xfrm>
          <a:off x="5886450" y="16697325"/>
          <a:ext cx="695325" cy="14605"/>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21590</xdr:rowOff>
    </xdr:to>
    <xdr:pic>
      <xdr:nvPicPr>
        <xdr:cNvPr id="89" name="Picture 3155" hidden="1"/>
        <xdr:cNvPicPr/>
      </xdr:nvPicPr>
      <xdr:blipFill>
        <a:blip r:embed="rId2"/>
        <a:stretch>
          <a:fillRect/>
        </a:stretch>
      </xdr:blipFill>
      <xdr:spPr>
        <a:xfrm>
          <a:off x="5886450" y="16697325"/>
          <a:ext cx="695325" cy="21590"/>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0" name="Picture 23" descr="clip_image3382"/>
        <xdr:cNvPicPr>
          <a:picLocks noChangeAspect="1"/>
        </xdr:cNvPicPr>
      </xdr:nvPicPr>
      <xdr:blipFill>
        <a:blip r:embed="rId1"/>
        <a:stretch>
          <a:fillRect/>
        </a:stretch>
      </xdr:blipFill>
      <xdr:spPr>
        <a:xfrm>
          <a:off x="6505575" y="6448425"/>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1" name="Picture 23" descr="clip_image3382"/>
        <xdr:cNvPicPr>
          <a:picLocks noChangeAspect="1"/>
        </xdr:cNvPicPr>
      </xdr:nvPicPr>
      <xdr:blipFill>
        <a:blip r:embed="rId1"/>
        <a:stretch>
          <a:fillRect/>
        </a:stretch>
      </xdr:blipFill>
      <xdr:spPr>
        <a:xfrm>
          <a:off x="6505575" y="6448425"/>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2"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93" name="Picture 23" descr="clip_image3382"/>
        <xdr:cNvPicPr>
          <a:picLocks noChangeAspect="1"/>
        </xdr:cNvPicPr>
      </xdr:nvPicPr>
      <xdr:blipFill>
        <a:blip r:embed="rId1"/>
        <a:stretch>
          <a:fillRect/>
        </a:stretch>
      </xdr:blipFill>
      <xdr:spPr>
        <a:xfrm>
          <a:off x="6505575" y="11642725"/>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94" name="Picture 3155" hidden="1"/>
        <xdr:cNvPicPr/>
      </xdr:nvPicPr>
      <xdr:blipFill>
        <a:blip r:embed="rId2"/>
        <a:stretch>
          <a:fillRect/>
        </a:stretch>
      </xdr:blipFill>
      <xdr:spPr>
        <a:xfrm>
          <a:off x="5886450" y="11642725"/>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95" name="Picture 3155" hidden="1"/>
        <xdr:cNvPicPr/>
      </xdr:nvPicPr>
      <xdr:blipFill>
        <a:blip r:embed="rId2"/>
        <a:stretch>
          <a:fillRect/>
        </a:stretch>
      </xdr:blipFill>
      <xdr:spPr>
        <a:xfrm>
          <a:off x="5886450" y="11642725"/>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6"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7" name="Picture 23" descr="clip_image3382"/>
        <xdr:cNvPicPr>
          <a:picLocks noChangeAspect="1"/>
        </xdr:cNvPicPr>
      </xdr:nvPicPr>
      <xdr:blipFill>
        <a:blip r:embed="rId1"/>
        <a:stretch>
          <a:fillRect/>
        </a:stretch>
      </xdr:blipFill>
      <xdr:spPr>
        <a:xfrm>
          <a:off x="6505575" y="11642725"/>
          <a:ext cx="45085" cy="235585"/>
        </a:xfrm>
        <a:prstGeom prst="rect">
          <a:avLst/>
        </a:prstGeom>
        <a:noFill/>
        <a:ln w="9525">
          <a:noFill/>
        </a:ln>
      </xdr:spPr>
    </xdr:pic>
    <xdr:clientData/>
  </xdr:twoCellAnchor>
  <xdr:twoCellAnchor editAs="oneCell">
    <xdr:from>
      <xdr:col>3</xdr:col>
      <xdr:colOff>0</xdr:colOff>
      <xdr:row>21</xdr:row>
      <xdr:rowOff>0</xdr:rowOff>
    </xdr:from>
    <xdr:to>
      <xdr:col>4</xdr:col>
      <xdr:colOff>76200</xdr:colOff>
      <xdr:row>21</xdr:row>
      <xdr:rowOff>14605</xdr:rowOff>
    </xdr:to>
    <xdr:pic>
      <xdr:nvPicPr>
        <xdr:cNvPr id="98" name="Picture 3155" hidden="1"/>
        <xdr:cNvPicPr/>
      </xdr:nvPicPr>
      <xdr:blipFill>
        <a:blip r:embed="rId2"/>
        <a:stretch>
          <a:fillRect/>
        </a:stretch>
      </xdr:blipFill>
      <xdr:spPr>
        <a:xfrm>
          <a:off x="5886450" y="22996525"/>
          <a:ext cx="695325" cy="14605"/>
        </a:xfrm>
        <a:prstGeom prst="rect">
          <a:avLst/>
        </a:prstGeom>
        <a:noFill/>
        <a:ln w="9525">
          <a:noFill/>
        </a:ln>
      </xdr:spPr>
    </xdr:pic>
    <xdr:clientData/>
  </xdr:twoCellAnchor>
  <xdr:twoCellAnchor editAs="oneCell">
    <xdr:from>
      <xdr:col>3</xdr:col>
      <xdr:colOff>0</xdr:colOff>
      <xdr:row>21</xdr:row>
      <xdr:rowOff>0</xdr:rowOff>
    </xdr:from>
    <xdr:to>
      <xdr:col>4</xdr:col>
      <xdr:colOff>76200</xdr:colOff>
      <xdr:row>21</xdr:row>
      <xdr:rowOff>21590</xdr:rowOff>
    </xdr:to>
    <xdr:pic>
      <xdr:nvPicPr>
        <xdr:cNvPr id="99" name="Picture 3155" hidden="1"/>
        <xdr:cNvPicPr/>
      </xdr:nvPicPr>
      <xdr:blipFill>
        <a:blip r:embed="rId2"/>
        <a:stretch>
          <a:fillRect/>
        </a:stretch>
      </xdr:blipFill>
      <xdr:spPr>
        <a:xfrm>
          <a:off x="5886450" y="22996525"/>
          <a:ext cx="695325" cy="21590"/>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100" name="Picture 3155" hidden="1"/>
        <xdr:cNvPicPr/>
      </xdr:nvPicPr>
      <xdr:blipFill>
        <a:blip r:embed="rId2"/>
        <a:stretch>
          <a:fillRect/>
        </a:stretch>
      </xdr:blipFill>
      <xdr:spPr>
        <a:xfrm>
          <a:off x="5886450" y="23987125"/>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101" name="Picture 3155" hidden="1"/>
        <xdr:cNvPicPr/>
      </xdr:nvPicPr>
      <xdr:blipFill>
        <a:blip r:embed="rId2"/>
        <a:stretch>
          <a:fillRect/>
        </a:stretch>
      </xdr:blipFill>
      <xdr:spPr>
        <a:xfrm>
          <a:off x="5886450" y="23987125"/>
          <a:ext cx="695325" cy="21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2"/>
  <sheetViews>
    <sheetView tabSelected="1" workbookViewId="0">
      <selection activeCell="A2" sqref="A2:Y2"/>
    </sheetView>
  </sheetViews>
  <sheetFormatPr defaultColWidth="9" defaultRowHeight="14.25"/>
  <cols>
    <col min="1" max="1" width="11.125" style="22" customWidth="1"/>
    <col min="2" max="2" width="16.5" style="23" customWidth="1"/>
    <col min="3" max="3" width="49.625" style="24" customWidth="1"/>
    <col min="4" max="4" width="8.125" style="1" customWidth="1"/>
    <col min="5" max="5" width="5" style="1" customWidth="1"/>
    <col min="6" max="7" width="8.625" style="1" customWidth="1"/>
    <col min="8" max="10" width="7.75" style="1" customWidth="1"/>
    <col min="11" max="11" width="7.5" style="1" customWidth="1"/>
    <col min="12" max="12" width="7.875" style="1" customWidth="1"/>
    <col min="13" max="13" width="9.69166666666667" style="1" customWidth="1"/>
    <col min="14" max="14" width="8.75" style="1" customWidth="1"/>
    <col min="15" max="15" width="10.4666666666667" style="1" customWidth="1"/>
    <col min="16" max="16" width="9.25" style="1" customWidth="1"/>
    <col min="17" max="17" width="7.94166666666667" style="1" customWidth="1"/>
    <col min="18" max="18" width="7.49166666666667" style="1" customWidth="1"/>
    <col min="19" max="19" width="7.78333333333333" style="1" customWidth="1"/>
    <col min="20" max="20" width="8.08333333333333" style="1" customWidth="1"/>
    <col min="21" max="21" width="6.25" style="1" customWidth="1"/>
    <col min="22" max="22" width="8.25" style="1" customWidth="1"/>
    <col min="23" max="23" width="7.5" style="1" customWidth="1"/>
    <col min="24" max="24" width="8.125" style="1" customWidth="1"/>
    <col min="25" max="25" width="7.95" style="1" customWidth="1"/>
    <col min="26" max="16384" width="9" style="1"/>
  </cols>
  <sheetData>
    <row r="1" s="1" customFormat="1" spans="1:25">
      <c r="A1" s="22" t="s">
        <v>0</v>
      </c>
      <c r="B1" s="23"/>
      <c r="C1" s="24"/>
    </row>
    <row r="2" s="1" customFormat="1" ht="28.5" spans="1:25">
      <c r="A2" s="25" t="s">
        <v>1</v>
      </c>
      <c r="B2" s="26"/>
      <c r="C2" s="27"/>
      <c r="D2" s="25"/>
      <c r="E2" s="25"/>
      <c r="F2" s="25"/>
      <c r="G2" s="25"/>
      <c r="H2" s="25"/>
      <c r="I2" s="25"/>
      <c r="J2" s="25"/>
      <c r="K2" s="25"/>
      <c r="L2" s="25"/>
      <c r="M2" s="25"/>
      <c r="N2" s="25"/>
      <c r="O2" s="25"/>
      <c r="P2" s="25"/>
      <c r="Q2" s="25"/>
      <c r="R2" s="25"/>
      <c r="S2" s="25"/>
      <c r="T2" s="25"/>
      <c r="U2" s="25"/>
      <c r="V2" s="25"/>
      <c r="W2" s="25"/>
      <c r="X2" s="25"/>
      <c r="Y2" s="25"/>
    </row>
    <row r="3" s="1" customFormat="1" ht="40" customHeight="1" spans="1:25">
      <c r="A3" s="28"/>
      <c r="B3" s="29"/>
      <c r="C3" s="30"/>
      <c r="D3" s="31"/>
      <c r="E3" s="31"/>
      <c r="F3" s="31"/>
      <c r="G3" s="31"/>
      <c r="H3" s="31"/>
      <c r="I3" s="31"/>
      <c r="J3" s="31"/>
      <c r="K3" s="31"/>
      <c r="L3" s="31"/>
      <c r="M3" s="31"/>
      <c r="N3" s="31"/>
      <c r="O3" s="31"/>
      <c r="P3" s="32"/>
      <c r="Q3" s="32"/>
      <c r="R3" s="32"/>
      <c r="S3" s="32"/>
      <c r="T3" s="32"/>
      <c r="U3" s="32"/>
      <c r="V3" s="33" t="s">
        <v>2</v>
      </c>
      <c r="W3" s="33"/>
      <c r="X3" s="32"/>
    </row>
    <row r="4" s="1" customFormat="1" ht="30" customHeight="1" spans="1:25">
      <c r="A4" s="34" t="s">
        <v>3</v>
      </c>
      <c r="B4" s="35" t="s">
        <v>4</v>
      </c>
      <c r="C4" s="35" t="s">
        <v>5</v>
      </c>
      <c r="D4" s="36" t="s">
        <v>6</v>
      </c>
      <c r="E4" s="34" t="s">
        <v>7</v>
      </c>
      <c r="F4" s="36" t="s">
        <v>8</v>
      </c>
      <c r="G4" s="36"/>
      <c r="H4" s="34" t="s">
        <v>9</v>
      </c>
      <c r="I4" s="34" t="s">
        <v>10</v>
      </c>
      <c r="J4" s="34" t="s">
        <v>11</v>
      </c>
      <c r="K4" s="34" t="s">
        <v>12</v>
      </c>
      <c r="L4" s="34"/>
      <c r="M4" s="34" t="s">
        <v>13</v>
      </c>
      <c r="N4" s="34"/>
      <c r="O4" s="34" t="s">
        <v>14</v>
      </c>
      <c r="P4" s="34"/>
      <c r="Q4" s="34"/>
      <c r="R4" s="34"/>
      <c r="S4" s="34"/>
      <c r="T4" s="34"/>
      <c r="U4" s="34"/>
      <c r="V4" s="37" t="s">
        <v>15</v>
      </c>
      <c r="W4" s="37" t="s">
        <v>16</v>
      </c>
      <c r="X4" s="37" t="s">
        <v>17</v>
      </c>
      <c r="Y4" s="37" t="s">
        <v>18</v>
      </c>
    </row>
    <row r="5" s="1" customFormat="1" ht="30" customHeight="1" spans="1:25">
      <c r="A5" s="34"/>
      <c r="B5" s="35"/>
      <c r="C5" s="35"/>
      <c r="D5" s="36"/>
      <c r="E5" s="34"/>
      <c r="F5" s="36"/>
      <c r="G5" s="36"/>
      <c r="H5" s="34"/>
      <c r="I5" s="34"/>
      <c r="J5" s="34"/>
      <c r="K5" s="34"/>
      <c r="L5" s="34"/>
      <c r="M5" s="34"/>
      <c r="N5" s="34"/>
      <c r="O5" s="34" t="s">
        <v>19</v>
      </c>
      <c r="P5" s="34" t="s">
        <v>20</v>
      </c>
      <c r="Q5" s="34"/>
      <c r="R5" s="34"/>
      <c r="S5" s="34"/>
      <c r="T5" s="34"/>
      <c r="U5" s="34" t="s">
        <v>21</v>
      </c>
      <c r="V5" s="37"/>
      <c r="W5" s="37"/>
      <c r="X5" s="37"/>
      <c r="Y5" s="37"/>
    </row>
    <row r="6" s="1" customFormat="1" ht="30" customHeight="1" spans="1:25">
      <c r="A6" s="34"/>
      <c r="B6" s="35"/>
      <c r="C6" s="35"/>
      <c r="D6" s="36"/>
      <c r="E6" s="34"/>
      <c r="F6" s="36" t="s">
        <v>22</v>
      </c>
      <c r="G6" s="36" t="s">
        <v>23</v>
      </c>
      <c r="H6" s="34"/>
      <c r="I6" s="34"/>
      <c r="J6" s="34"/>
      <c r="K6" s="34" t="s">
        <v>24</v>
      </c>
      <c r="L6" s="34" t="s">
        <v>25</v>
      </c>
      <c r="M6" s="34" t="s">
        <v>24</v>
      </c>
      <c r="N6" s="34" t="s">
        <v>25</v>
      </c>
      <c r="O6" s="34"/>
      <c r="P6" s="38" t="s">
        <v>26</v>
      </c>
      <c r="Q6" s="39" t="s">
        <v>27</v>
      </c>
      <c r="R6" s="39" t="s">
        <v>28</v>
      </c>
      <c r="S6" s="39" t="s">
        <v>29</v>
      </c>
      <c r="T6" s="39" t="s">
        <v>30</v>
      </c>
      <c r="U6" s="34"/>
      <c r="V6" s="37"/>
      <c r="W6" s="37"/>
      <c r="X6" s="37"/>
      <c r="Y6" s="37"/>
    </row>
    <row r="7" s="2" customFormat="1" ht="22.5" spans="1:25">
      <c r="A7" s="40" t="s">
        <v>31</v>
      </c>
      <c r="B7" s="41"/>
      <c r="C7" s="42"/>
      <c r="D7" s="43"/>
      <c r="E7" s="44">
        <f>E8+E56+E75+E79+E63</f>
        <v>51</v>
      </c>
      <c r="F7" s="44"/>
      <c r="G7" s="44"/>
      <c r="H7" s="44"/>
      <c r="I7" s="44"/>
      <c r="J7" s="44"/>
      <c r="K7" s="44">
        <f t="shared" ref="K7:U7" si="0">K8+K56+K75+K79+K63</f>
        <v>42542</v>
      </c>
      <c r="L7" s="44">
        <f t="shared" si="0"/>
        <v>112827</v>
      </c>
      <c r="M7" s="44">
        <f t="shared" si="0"/>
        <v>239626</v>
      </c>
      <c r="N7" s="44">
        <f t="shared" si="0"/>
        <v>908415</v>
      </c>
      <c r="O7" s="44">
        <f t="shared" si="0"/>
        <v>10377.71</v>
      </c>
      <c r="P7" s="44">
        <f t="shared" si="0"/>
        <v>10365.18</v>
      </c>
      <c r="Q7" s="44">
        <f t="shared" si="0"/>
        <v>4079</v>
      </c>
      <c r="R7" s="44">
        <f t="shared" si="0"/>
        <v>3675.8</v>
      </c>
      <c r="S7" s="44">
        <f t="shared" si="0"/>
        <v>379.58</v>
      </c>
      <c r="T7" s="44">
        <f t="shared" si="0"/>
        <v>2230.8</v>
      </c>
      <c r="U7" s="44">
        <f t="shared" si="0"/>
        <v>12.53</v>
      </c>
      <c r="V7" s="45"/>
      <c r="W7" s="45"/>
      <c r="X7" s="45"/>
      <c r="Y7" s="46"/>
    </row>
    <row r="8" s="3" customFormat="1" ht="28" customHeight="1" spans="1:25">
      <c r="A8" s="47" t="s">
        <v>32</v>
      </c>
      <c r="B8" s="48"/>
      <c r="C8" s="49"/>
      <c r="D8" s="50"/>
      <c r="E8" s="51">
        <f>E9+E17+E25+E28</f>
        <v>38</v>
      </c>
      <c r="F8" s="51"/>
      <c r="G8" s="51"/>
      <c r="H8" s="51"/>
      <c r="I8" s="51"/>
      <c r="J8" s="51"/>
      <c r="K8" s="51">
        <f t="shared" ref="K8:U8" si="1">K9+K17+K25+K28</f>
        <v>18807</v>
      </c>
      <c r="L8" s="51">
        <f t="shared" si="1"/>
        <v>55801</v>
      </c>
      <c r="M8" s="51">
        <f t="shared" si="1"/>
        <v>77383</v>
      </c>
      <c r="N8" s="51">
        <f t="shared" si="1"/>
        <v>330835</v>
      </c>
      <c r="O8" s="51">
        <f t="shared" si="1"/>
        <v>8358.33</v>
      </c>
      <c r="P8" s="51">
        <f t="shared" si="1"/>
        <v>8345.8</v>
      </c>
      <c r="Q8" s="51">
        <f t="shared" si="1"/>
        <v>3107</v>
      </c>
      <c r="R8" s="51">
        <f t="shared" si="1"/>
        <v>3238</v>
      </c>
      <c r="S8" s="51">
        <f t="shared" si="1"/>
        <v>0</v>
      </c>
      <c r="T8" s="51">
        <f t="shared" si="1"/>
        <v>2000.8</v>
      </c>
      <c r="U8" s="51">
        <f t="shared" si="1"/>
        <v>12.53</v>
      </c>
      <c r="V8" s="52"/>
      <c r="W8" s="52"/>
      <c r="X8" s="52"/>
      <c r="Y8" s="52"/>
    </row>
    <row r="9" s="3" customFormat="1" ht="22.5" spans="1:25">
      <c r="A9" s="53" t="s">
        <v>33</v>
      </c>
      <c r="B9" s="48"/>
      <c r="C9" s="49"/>
      <c r="D9" s="50"/>
      <c r="E9" s="51">
        <f>E10</f>
        <v>6</v>
      </c>
      <c r="F9" s="51"/>
      <c r="G9" s="51"/>
      <c r="H9" s="51"/>
      <c r="I9" s="51"/>
      <c r="J9" s="51"/>
      <c r="K9" s="51">
        <f t="shared" ref="K9:T9" si="2">K10</f>
        <v>10653</v>
      </c>
      <c r="L9" s="51">
        <f t="shared" si="2"/>
        <v>38184</v>
      </c>
      <c r="M9" s="51">
        <f t="shared" si="2"/>
        <v>52577</v>
      </c>
      <c r="N9" s="51">
        <f t="shared" si="2"/>
        <v>243480</v>
      </c>
      <c r="O9" s="51">
        <f t="shared" si="2"/>
        <v>3481.8</v>
      </c>
      <c r="P9" s="51">
        <f t="shared" si="2"/>
        <v>3481.8</v>
      </c>
      <c r="Q9" s="51">
        <f t="shared" si="2"/>
        <v>912</v>
      </c>
      <c r="R9" s="51">
        <f t="shared" si="2"/>
        <v>769</v>
      </c>
      <c r="S9" s="51">
        <f t="shared" si="2"/>
        <v>0</v>
      </c>
      <c r="T9" s="51">
        <f t="shared" si="2"/>
        <v>1800.8</v>
      </c>
      <c r="U9" s="52"/>
      <c r="V9" s="52"/>
      <c r="W9" s="52"/>
      <c r="X9" s="52"/>
      <c r="Y9" s="52"/>
    </row>
    <row r="10" s="2" customFormat="1" ht="42" customHeight="1" spans="1:25">
      <c r="A10" s="53" t="s">
        <v>34</v>
      </c>
      <c r="B10" s="48"/>
      <c r="C10" s="54"/>
      <c r="D10" s="55"/>
      <c r="E10" s="56">
        <f>SUM(E11:E16)</f>
        <v>6</v>
      </c>
      <c r="F10" s="56"/>
      <c r="G10" s="56"/>
      <c r="H10" s="56"/>
      <c r="I10" s="56"/>
      <c r="J10" s="56"/>
      <c r="K10" s="56">
        <f t="shared" ref="K10:T10" si="3">SUM(K11:K16)</f>
        <v>10653</v>
      </c>
      <c r="L10" s="56">
        <f t="shared" si="3"/>
        <v>38184</v>
      </c>
      <c r="M10" s="56">
        <f t="shared" si="3"/>
        <v>52577</v>
      </c>
      <c r="N10" s="56">
        <f t="shared" si="3"/>
        <v>243480</v>
      </c>
      <c r="O10" s="56">
        <f t="shared" si="3"/>
        <v>3481.8</v>
      </c>
      <c r="P10" s="56">
        <f t="shared" si="3"/>
        <v>3481.8</v>
      </c>
      <c r="Q10" s="56">
        <f t="shared" si="3"/>
        <v>912</v>
      </c>
      <c r="R10" s="56">
        <f t="shared" si="3"/>
        <v>769</v>
      </c>
      <c r="S10" s="56">
        <f t="shared" si="3"/>
        <v>0</v>
      </c>
      <c r="T10" s="56">
        <f t="shared" si="3"/>
        <v>1800.8</v>
      </c>
      <c r="U10" s="46"/>
      <c r="V10" s="46"/>
      <c r="W10" s="46"/>
      <c r="X10" s="46"/>
      <c r="Y10" s="46"/>
    </row>
    <row r="11" s="4" customFormat="1" ht="76" customHeight="1" spans="1:25">
      <c r="A11" s="57">
        <v>1</v>
      </c>
      <c r="B11" s="58" t="s">
        <v>35</v>
      </c>
      <c r="C11" s="59" t="s">
        <v>36</v>
      </c>
      <c r="D11" s="60" t="s">
        <v>37</v>
      </c>
      <c r="E11" s="61">
        <v>1</v>
      </c>
      <c r="F11" s="58" t="s">
        <v>38</v>
      </c>
      <c r="G11" s="58" t="s">
        <v>39</v>
      </c>
      <c r="H11" s="58" t="s">
        <v>40</v>
      </c>
      <c r="I11" s="58" t="s">
        <v>40</v>
      </c>
      <c r="J11" s="58" t="s">
        <v>40</v>
      </c>
      <c r="K11" s="58">
        <v>50</v>
      </c>
      <c r="L11" s="58">
        <v>50</v>
      </c>
      <c r="M11" s="61">
        <v>50</v>
      </c>
      <c r="N11" s="61">
        <v>180</v>
      </c>
      <c r="O11" s="58">
        <v>10</v>
      </c>
      <c r="P11" s="58">
        <f t="shared" ref="P11:P16" si="4">SUM(Q11:T11)</f>
        <v>10</v>
      </c>
      <c r="Q11" s="58"/>
      <c r="R11" s="58">
        <v>10</v>
      </c>
      <c r="S11" s="58"/>
      <c r="T11" s="58"/>
      <c r="U11" s="58"/>
      <c r="V11" s="58" t="s">
        <v>41</v>
      </c>
      <c r="W11" s="58" t="s">
        <v>42</v>
      </c>
      <c r="X11" s="58" t="s">
        <v>43</v>
      </c>
      <c r="Y11" s="58" t="s">
        <v>44</v>
      </c>
    </row>
    <row r="12" s="5" customFormat="1" ht="68" customHeight="1" spans="1:25">
      <c r="A12" s="57">
        <v>2</v>
      </c>
      <c r="B12" s="62" t="s">
        <v>45</v>
      </c>
      <c r="C12" s="63" t="s">
        <v>46</v>
      </c>
      <c r="D12" s="62" t="s">
        <v>37</v>
      </c>
      <c r="E12" s="64">
        <v>1</v>
      </c>
      <c r="F12" s="62" t="s">
        <v>47</v>
      </c>
      <c r="G12" s="62" t="s">
        <v>39</v>
      </c>
      <c r="H12" s="58" t="s">
        <v>40</v>
      </c>
      <c r="I12" s="58" t="s">
        <v>40</v>
      </c>
      <c r="J12" s="58" t="s">
        <v>40</v>
      </c>
      <c r="K12" s="64">
        <v>1310</v>
      </c>
      <c r="L12" s="64">
        <v>6510</v>
      </c>
      <c r="M12" s="64">
        <v>7516</v>
      </c>
      <c r="N12" s="64">
        <v>33756</v>
      </c>
      <c r="O12" s="64">
        <v>100.8</v>
      </c>
      <c r="P12" s="58">
        <f t="shared" si="4"/>
        <v>100.8</v>
      </c>
      <c r="Q12" s="65"/>
      <c r="R12" s="66"/>
      <c r="S12" s="58"/>
      <c r="T12" s="58">
        <v>100.8</v>
      </c>
      <c r="U12" s="58"/>
      <c r="V12" s="58" t="s">
        <v>41</v>
      </c>
      <c r="W12" s="58" t="s">
        <v>42</v>
      </c>
      <c r="X12" s="58" t="s">
        <v>43</v>
      </c>
      <c r="Y12" s="61" t="s">
        <v>44</v>
      </c>
    </row>
    <row r="13" s="5" customFormat="1" ht="76" customHeight="1" spans="1:25">
      <c r="A13" s="57">
        <v>3</v>
      </c>
      <c r="B13" s="62" t="s">
        <v>48</v>
      </c>
      <c r="C13" s="63" t="s">
        <v>49</v>
      </c>
      <c r="D13" s="62" t="s">
        <v>37</v>
      </c>
      <c r="E13" s="64">
        <v>1</v>
      </c>
      <c r="F13" s="62" t="s">
        <v>47</v>
      </c>
      <c r="G13" s="62" t="s">
        <v>39</v>
      </c>
      <c r="H13" s="58" t="s">
        <v>40</v>
      </c>
      <c r="I13" s="58" t="s">
        <v>40</v>
      </c>
      <c r="J13" s="58" t="s">
        <v>40</v>
      </c>
      <c r="K13" s="64">
        <v>9003</v>
      </c>
      <c r="L13" s="62">
        <v>30735</v>
      </c>
      <c r="M13" s="62">
        <v>43205</v>
      </c>
      <c r="N13" s="62">
        <v>202596</v>
      </c>
      <c r="O13" s="62">
        <v>1200</v>
      </c>
      <c r="P13" s="58">
        <f t="shared" si="4"/>
        <v>1200</v>
      </c>
      <c r="Q13" s="65"/>
      <c r="R13" s="65"/>
      <c r="S13" s="61"/>
      <c r="T13" s="61">
        <v>1200</v>
      </c>
      <c r="U13" s="67"/>
      <c r="V13" s="58" t="s">
        <v>41</v>
      </c>
      <c r="W13" s="58" t="s">
        <v>42</v>
      </c>
      <c r="X13" s="58" t="s">
        <v>43</v>
      </c>
      <c r="Y13" s="61" t="s">
        <v>44</v>
      </c>
    </row>
    <row r="14" s="6" customFormat="1" ht="409" customHeight="1" spans="1:25">
      <c r="A14" s="57">
        <v>4</v>
      </c>
      <c r="B14" s="68" t="s">
        <v>50</v>
      </c>
      <c r="C14" s="69" t="s">
        <v>51</v>
      </c>
      <c r="D14" s="58" t="s">
        <v>52</v>
      </c>
      <c r="E14" s="70">
        <v>1</v>
      </c>
      <c r="F14" s="68" t="s">
        <v>53</v>
      </c>
      <c r="G14" s="68" t="s">
        <v>54</v>
      </c>
      <c r="H14" s="68" t="s">
        <v>55</v>
      </c>
      <c r="I14" s="68" t="s">
        <v>56</v>
      </c>
      <c r="J14" s="68" t="s">
        <v>55</v>
      </c>
      <c r="K14" s="68">
        <v>151</v>
      </c>
      <c r="L14" s="68">
        <v>450</v>
      </c>
      <c r="M14" s="68">
        <v>1000</v>
      </c>
      <c r="N14" s="68">
        <v>3775</v>
      </c>
      <c r="O14" s="68">
        <v>759</v>
      </c>
      <c r="P14" s="58">
        <f t="shared" si="4"/>
        <v>759</v>
      </c>
      <c r="Q14" s="68"/>
      <c r="R14" s="68">
        <v>759</v>
      </c>
      <c r="S14" s="68"/>
      <c r="T14" s="68"/>
      <c r="U14" s="68"/>
      <c r="V14" s="68" t="s">
        <v>57</v>
      </c>
      <c r="W14" s="68" t="s">
        <v>58</v>
      </c>
      <c r="X14" s="68" t="s">
        <v>59</v>
      </c>
      <c r="Y14" s="68" t="s">
        <v>60</v>
      </c>
    </row>
    <row r="15" s="4" customFormat="1" ht="398" customHeight="1" spans="1:25">
      <c r="A15" s="57">
        <v>5</v>
      </c>
      <c r="B15" s="58" t="s">
        <v>61</v>
      </c>
      <c r="C15" s="59" t="s">
        <v>62</v>
      </c>
      <c r="D15" s="58" t="s">
        <v>52</v>
      </c>
      <c r="E15" s="58">
        <v>1</v>
      </c>
      <c r="F15" s="58" t="s">
        <v>63</v>
      </c>
      <c r="G15" s="58" t="s">
        <v>64</v>
      </c>
      <c r="H15" s="58" t="s">
        <v>56</v>
      </c>
      <c r="I15" s="58" t="s">
        <v>56</v>
      </c>
      <c r="J15" s="58" t="s">
        <v>56</v>
      </c>
      <c r="K15" s="58">
        <v>139</v>
      </c>
      <c r="L15" s="58">
        <v>439</v>
      </c>
      <c r="M15" s="58">
        <v>806</v>
      </c>
      <c r="N15" s="58">
        <v>3173</v>
      </c>
      <c r="O15" s="58">
        <v>912</v>
      </c>
      <c r="P15" s="58">
        <f t="shared" si="4"/>
        <v>912</v>
      </c>
      <c r="Q15" s="58">
        <v>912</v>
      </c>
      <c r="R15" s="58"/>
      <c r="S15" s="58"/>
      <c r="T15" s="58"/>
      <c r="U15" s="58"/>
      <c r="V15" s="58" t="s">
        <v>65</v>
      </c>
      <c r="W15" s="58" t="s">
        <v>42</v>
      </c>
      <c r="X15" s="68" t="s">
        <v>59</v>
      </c>
      <c r="Y15" s="58" t="s">
        <v>66</v>
      </c>
    </row>
    <row r="16" s="4" customFormat="1" ht="47" customHeight="1" spans="1:25">
      <c r="A16" s="57">
        <v>6</v>
      </c>
      <c r="B16" s="58" t="s">
        <v>67</v>
      </c>
      <c r="C16" s="59" t="s">
        <v>68</v>
      </c>
      <c r="D16" s="58" t="s">
        <v>69</v>
      </c>
      <c r="E16" s="58">
        <v>1</v>
      </c>
      <c r="F16" s="58" t="s">
        <v>38</v>
      </c>
      <c r="G16" s="58" t="s">
        <v>39</v>
      </c>
      <c r="H16" s="58" t="s">
        <v>56</v>
      </c>
      <c r="I16" s="58" t="s">
        <v>56</v>
      </c>
      <c r="J16" s="58" t="s">
        <v>56</v>
      </c>
      <c r="K16" s="58"/>
      <c r="L16" s="58"/>
      <c r="M16" s="58"/>
      <c r="N16" s="58"/>
      <c r="O16" s="58">
        <v>500</v>
      </c>
      <c r="P16" s="58">
        <f t="shared" si="4"/>
        <v>500</v>
      </c>
      <c r="Q16" s="58"/>
      <c r="R16" s="58"/>
      <c r="S16" s="58"/>
      <c r="T16" s="58">
        <v>500</v>
      </c>
      <c r="U16" s="58"/>
      <c r="V16" s="58" t="s">
        <v>42</v>
      </c>
      <c r="W16" s="58" t="s">
        <v>42</v>
      </c>
      <c r="X16" s="68" t="s">
        <v>70</v>
      </c>
      <c r="Y16" s="61" t="s">
        <v>44</v>
      </c>
    </row>
    <row r="17" s="7" customFormat="1" ht="30" customHeight="1" spans="1:25">
      <c r="A17" s="71" t="s">
        <v>71</v>
      </c>
      <c r="B17" s="72"/>
      <c r="C17" s="59"/>
      <c r="D17" s="60"/>
      <c r="E17" s="72">
        <f>E18+E21</f>
        <v>5</v>
      </c>
      <c r="F17" s="72"/>
      <c r="G17" s="72"/>
      <c r="H17" s="72"/>
      <c r="I17" s="72"/>
      <c r="J17" s="72"/>
      <c r="K17" s="72">
        <f t="shared" ref="K17:T17" si="5">K18+K21</f>
        <v>1123</v>
      </c>
      <c r="L17" s="72">
        <f t="shared" si="5"/>
        <v>3736</v>
      </c>
      <c r="M17" s="72">
        <f t="shared" si="5"/>
        <v>4358</v>
      </c>
      <c r="N17" s="72">
        <f t="shared" si="5"/>
        <v>20801</v>
      </c>
      <c r="O17" s="72">
        <f t="shared" si="5"/>
        <v>2764</v>
      </c>
      <c r="P17" s="72">
        <f t="shared" si="5"/>
        <v>2764</v>
      </c>
      <c r="Q17" s="72">
        <f t="shared" si="5"/>
        <v>295</v>
      </c>
      <c r="R17" s="72">
        <f t="shared" si="5"/>
        <v>2469</v>
      </c>
      <c r="S17" s="72">
        <f t="shared" si="5"/>
        <v>0</v>
      </c>
      <c r="T17" s="72">
        <f t="shared" si="5"/>
        <v>0</v>
      </c>
      <c r="U17" s="58"/>
      <c r="V17" s="60"/>
      <c r="W17" s="60"/>
      <c r="X17" s="58"/>
      <c r="Y17" s="58"/>
    </row>
    <row r="18" s="7" customFormat="1" ht="52" customHeight="1" spans="1:25">
      <c r="A18" s="71" t="s">
        <v>72</v>
      </c>
      <c r="B18" s="72"/>
      <c r="C18" s="59"/>
      <c r="D18" s="60"/>
      <c r="E18" s="72">
        <f>SUM(E19:E20)</f>
        <v>2</v>
      </c>
      <c r="F18" s="72"/>
      <c r="G18" s="72"/>
      <c r="H18" s="72"/>
      <c r="I18" s="72"/>
      <c r="J18" s="72"/>
      <c r="K18" s="72">
        <f t="shared" ref="K18:T18" si="6">SUM(K19:K20)</f>
        <v>387</v>
      </c>
      <c r="L18" s="72">
        <f t="shared" si="6"/>
        <v>1314</v>
      </c>
      <c r="M18" s="72">
        <f t="shared" si="6"/>
        <v>1452</v>
      </c>
      <c r="N18" s="72">
        <f t="shared" si="6"/>
        <v>4992</v>
      </c>
      <c r="O18" s="72">
        <f t="shared" si="6"/>
        <v>1827</v>
      </c>
      <c r="P18" s="72">
        <f t="shared" si="6"/>
        <v>1827</v>
      </c>
      <c r="Q18" s="72">
        <f t="shared" si="6"/>
        <v>0</v>
      </c>
      <c r="R18" s="72">
        <f t="shared" si="6"/>
        <v>1827</v>
      </c>
      <c r="S18" s="72">
        <f t="shared" si="6"/>
        <v>0</v>
      </c>
      <c r="T18" s="72">
        <f t="shared" si="6"/>
        <v>0</v>
      </c>
      <c r="U18" s="58"/>
      <c r="V18" s="60"/>
      <c r="W18" s="60"/>
      <c r="X18" s="58"/>
      <c r="Y18" s="58"/>
    </row>
    <row r="19" s="8" customFormat="1" ht="196" customHeight="1" spans="1:25">
      <c r="A19" s="73">
        <v>7</v>
      </c>
      <c r="B19" s="58" t="s">
        <v>73</v>
      </c>
      <c r="C19" s="59" t="s">
        <v>74</v>
      </c>
      <c r="D19" s="62" t="s">
        <v>52</v>
      </c>
      <c r="E19" s="74">
        <v>1</v>
      </c>
      <c r="F19" s="74" t="s">
        <v>75</v>
      </c>
      <c r="G19" s="68" t="s">
        <v>76</v>
      </c>
      <c r="H19" s="75" t="s">
        <v>56</v>
      </c>
      <c r="I19" s="75" t="s">
        <v>56</v>
      </c>
      <c r="J19" s="75" t="s">
        <v>56</v>
      </c>
      <c r="K19" s="75">
        <v>68</v>
      </c>
      <c r="L19" s="75">
        <v>209</v>
      </c>
      <c r="M19" s="75">
        <v>580</v>
      </c>
      <c r="N19" s="75">
        <v>1920</v>
      </c>
      <c r="O19" s="58">
        <v>1067</v>
      </c>
      <c r="P19" s="58">
        <f t="shared" ref="P19:P24" si="7">SUM(Q19:T19)</f>
        <v>1067</v>
      </c>
      <c r="Q19" s="58"/>
      <c r="R19" s="75">
        <v>1067</v>
      </c>
      <c r="S19" s="75"/>
      <c r="T19" s="75"/>
      <c r="U19" s="75"/>
      <c r="V19" s="68" t="s">
        <v>77</v>
      </c>
      <c r="W19" s="68" t="s">
        <v>42</v>
      </c>
      <c r="X19" s="68" t="s">
        <v>78</v>
      </c>
      <c r="Y19" s="68" t="s">
        <v>79</v>
      </c>
    </row>
    <row r="20" s="4" customFormat="1" ht="123" customHeight="1" spans="1:25">
      <c r="A20" s="73">
        <v>8</v>
      </c>
      <c r="B20" s="58" t="s">
        <v>80</v>
      </c>
      <c r="C20" s="59" t="s">
        <v>81</v>
      </c>
      <c r="D20" s="58" t="s">
        <v>52</v>
      </c>
      <c r="E20" s="58">
        <v>1</v>
      </c>
      <c r="F20" s="58" t="s">
        <v>63</v>
      </c>
      <c r="G20" s="58" t="s">
        <v>82</v>
      </c>
      <c r="H20" s="58" t="s">
        <v>55</v>
      </c>
      <c r="I20" s="58" t="s">
        <v>56</v>
      </c>
      <c r="J20" s="58" t="s">
        <v>56</v>
      </c>
      <c r="K20" s="58">
        <v>319</v>
      </c>
      <c r="L20" s="58">
        <v>1105</v>
      </c>
      <c r="M20" s="58">
        <v>872</v>
      </c>
      <c r="N20" s="58">
        <v>3072</v>
      </c>
      <c r="O20" s="58">
        <v>760</v>
      </c>
      <c r="P20" s="58">
        <f t="shared" si="7"/>
        <v>760</v>
      </c>
      <c r="Q20" s="58"/>
      <c r="R20" s="58">
        <v>760</v>
      </c>
      <c r="S20" s="58"/>
      <c r="T20" s="58"/>
      <c r="U20" s="58"/>
      <c r="V20" s="58" t="s">
        <v>65</v>
      </c>
      <c r="W20" s="58" t="s">
        <v>42</v>
      </c>
      <c r="X20" s="68" t="s">
        <v>78</v>
      </c>
      <c r="Y20" s="58" t="s">
        <v>66</v>
      </c>
    </row>
    <row r="21" s="7" customFormat="1" ht="48" customHeight="1" spans="1:25">
      <c r="A21" s="71" t="s">
        <v>83</v>
      </c>
      <c r="B21" s="72"/>
      <c r="C21" s="59"/>
      <c r="D21" s="60"/>
      <c r="E21" s="72">
        <f>SUM(E22:E24)</f>
        <v>3</v>
      </c>
      <c r="F21" s="72"/>
      <c r="G21" s="72"/>
      <c r="H21" s="72"/>
      <c r="I21" s="72"/>
      <c r="J21" s="72"/>
      <c r="K21" s="72">
        <f t="shared" ref="K21:T21" si="8">SUM(K22:K24)</f>
        <v>736</v>
      </c>
      <c r="L21" s="72">
        <f t="shared" si="8"/>
        <v>2422</v>
      </c>
      <c r="M21" s="72">
        <f t="shared" si="8"/>
        <v>2906</v>
      </c>
      <c r="N21" s="72">
        <f t="shared" si="8"/>
        <v>15809</v>
      </c>
      <c r="O21" s="72">
        <f t="shared" si="8"/>
        <v>937</v>
      </c>
      <c r="P21" s="72">
        <f t="shared" si="8"/>
        <v>937</v>
      </c>
      <c r="Q21" s="72">
        <f t="shared" si="8"/>
        <v>295</v>
      </c>
      <c r="R21" s="72">
        <f t="shared" si="8"/>
        <v>642</v>
      </c>
      <c r="S21" s="72">
        <f t="shared" si="8"/>
        <v>0</v>
      </c>
      <c r="T21" s="72">
        <f t="shared" si="8"/>
        <v>0</v>
      </c>
      <c r="U21" s="58"/>
      <c r="V21" s="60"/>
      <c r="W21" s="60"/>
      <c r="X21" s="58"/>
      <c r="Y21" s="58"/>
    </row>
    <row r="22" s="6" customFormat="1" ht="78" customHeight="1" spans="1:25">
      <c r="A22" s="73">
        <v>9</v>
      </c>
      <c r="B22" s="68" t="s">
        <v>84</v>
      </c>
      <c r="C22" s="76" t="s">
        <v>85</v>
      </c>
      <c r="D22" s="68" t="s">
        <v>52</v>
      </c>
      <c r="E22" s="70">
        <v>1</v>
      </c>
      <c r="F22" s="61" t="s">
        <v>53</v>
      </c>
      <c r="G22" s="61" t="s">
        <v>86</v>
      </c>
      <c r="H22" s="61" t="s">
        <v>55</v>
      </c>
      <c r="I22" s="61" t="s">
        <v>55</v>
      </c>
      <c r="J22" s="61" t="s">
        <v>55</v>
      </c>
      <c r="K22" s="61">
        <v>346</v>
      </c>
      <c r="L22" s="61">
        <v>1102</v>
      </c>
      <c r="M22" s="61">
        <v>1604</v>
      </c>
      <c r="N22" s="61">
        <v>6207</v>
      </c>
      <c r="O22" s="75">
        <v>295</v>
      </c>
      <c r="P22" s="75">
        <f t="shared" si="7"/>
        <v>295</v>
      </c>
      <c r="Q22" s="75">
        <v>295</v>
      </c>
      <c r="R22" s="75"/>
      <c r="S22" s="75"/>
      <c r="T22" s="75"/>
      <c r="U22" s="75"/>
      <c r="V22" s="68" t="s">
        <v>57</v>
      </c>
      <c r="W22" s="68" t="s">
        <v>42</v>
      </c>
      <c r="X22" s="68" t="s">
        <v>78</v>
      </c>
      <c r="Y22" s="68" t="s">
        <v>60</v>
      </c>
    </row>
    <row r="23" s="9" customFormat="1" ht="320" customHeight="1" spans="1:25">
      <c r="A23" s="73">
        <v>10</v>
      </c>
      <c r="B23" s="58" t="s">
        <v>87</v>
      </c>
      <c r="C23" s="59" t="s">
        <v>88</v>
      </c>
      <c r="D23" s="58" t="s">
        <v>52</v>
      </c>
      <c r="E23" s="58">
        <v>1</v>
      </c>
      <c r="F23" s="58" t="s">
        <v>89</v>
      </c>
      <c r="G23" s="58" t="s">
        <v>90</v>
      </c>
      <c r="H23" s="58" t="s">
        <v>56</v>
      </c>
      <c r="I23" s="58" t="s">
        <v>56</v>
      </c>
      <c r="J23" s="58" t="s">
        <v>56</v>
      </c>
      <c r="K23" s="58">
        <v>225</v>
      </c>
      <c r="L23" s="58">
        <v>778</v>
      </c>
      <c r="M23" s="58">
        <v>1302</v>
      </c>
      <c r="N23" s="58">
        <v>5042</v>
      </c>
      <c r="O23" s="58">
        <v>480</v>
      </c>
      <c r="P23" s="75">
        <f t="shared" si="7"/>
        <v>480</v>
      </c>
      <c r="Q23" s="58"/>
      <c r="R23" s="58">
        <v>480</v>
      </c>
      <c r="S23" s="58"/>
      <c r="T23" s="58"/>
      <c r="U23" s="58"/>
      <c r="V23" s="74" t="s">
        <v>91</v>
      </c>
      <c r="W23" s="74" t="s">
        <v>42</v>
      </c>
      <c r="X23" s="68" t="s">
        <v>78</v>
      </c>
      <c r="Y23" s="75" t="s">
        <v>92</v>
      </c>
    </row>
    <row r="24" s="10" customFormat="1" ht="409" customHeight="1" spans="1:25">
      <c r="A24" s="73">
        <v>11</v>
      </c>
      <c r="B24" s="68" t="s">
        <v>93</v>
      </c>
      <c r="C24" s="77" t="s">
        <v>94</v>
      </c>
      <c r="D24" s="58" t="s">
        <v>52</v>
      </c>
      <c r="E24" s="48">
        <v>1</v>
      </c>
      <c r="F24" s="74" t="s">
        <v>89</v>
      </c>
      <c r="G24" s="68" t="s">
        <v>95</v>
      </c>
      <c r="H24" s="75" t="s">
        <v>56</v>
      </c>
      <c r="I24" s="68" t="s">
        <v>56</v>
      </c>
      <c r="J24" s="68" t="s">
        <v>56</v>
      </c>
      <c r="K24" s="75">
        <v>165</v>
      </c>
      <c r="L24" s="75">
        <v>542</v>
      </c>
      <c r="M24" s="75" t="s">
        <v>96</v>
      </c>
      <c r="N24" s="74">
        <v>4560</v>
      </c>
      <c r="O24" s="58">
        <v>162</v>
      </c>
      <c r="P24" s="75">
        <f t="shared" si="7"/>
        <v>162</v>
      </c>
      <c r="Q24" s="58"/>
      <c r="R24" s="58">
        <v>162</v>
      </c>
      <c r="S24" s="58"/>
      <c r="T24" s="58"/>
      <c r="U24" s="58"/>
      <c r="V24" s="74" t="s">
        <v>91</v>
      </c>
      <c r="W24" s="74" t="s">
        <v>42</v>
      </c>
      <c r="X24" s="68" t="s">
        <v>78</v>
      </c>
      <c r="Y24" s="75" t="s">
        <v>92</v>
      </c>
    </row>
    <row r="25" s="11" customFormat="1" ht="30" customHeight="1" spans="1:25">
      <c r="A25" s="78" t="s">
        <v>97</v>
      </c>
      <c r="B25" s="79"/>
      <c r="C25" s="79"/>
      <c r="D25" s="79"/>
      <c r="E25" s="79">
        <f>E26</f>
        <v>1</v>
      </c>
      <c r="F25" s="79"/>
      <c r="G25" s="79"/>
      <c r="H25" s="79"/>
      <c r="I25" s="79"/>
      <c r="J25" s="79"/>
      <c r="K25" s="79">
        <f t="shared" ref="K25:T25" si="9">K26</f>
        <v>4000</v>
      </c>
      <c r="L25" s="79">
        <f t="shared" si="9"/>
        <v>4000</v>
      </c>
      <c r="M25" s="79">
        <f t="shared" si="9"/>
        <v>4000</v>
      </c>
      <c r="N25" s="79">
        <f t="shared" si="9"/>
        <v>4000</v>
      </c>
      <c r="O25" s="79">
        <f t="shared" si="9"/>
        <v>150</v>
      </c>
      <c r="P25" s="79">
        <f t="shared" si="9"/>
        <v>150</v>
      </c>
      <c r="Q25" s="79">
        <f t="shared" si="9"/>
        <v>150</v>
      </c>
      <c r="R25" s="79">
        <f t="shared" si="9"/>
        <v>0</v>
      </c>
      <c r="S25" s="79">
        <f t="shared" si="9"/>
        <v>0</v>
      </c>
      <c r="T25" s="79">
        <f t="shared" si="9"/>
        <v>0</v>
      </c>
      <c r="U25" s="80"/>
      <c r="V25" s="79"/>
      <c r="W25" s="79"/>
      <c r="X25" s="80"/>
      <c r="Y25" s="79"/>
    </row>
    <row r="26" s="11" customFormat="1" ht="30" customHeight="1" spans="1:25">
      <c r="A26" s="78" t="s">
        <v>98</v>
      </c>
      <c r="B26" s="79"/>
      <c r="C26" s="79"/>
      <c r="D26" s="79"/>
      <c r="E26" s="79">
        <f>SUM(E27)</f>
        <v>1</v>
      </c>
      <c r="F26" s="79"/>
      <c r="G26" s="79"/>
      <c r="H26" s="79"/>
      <c r="I26" s="79"/>
      <c r="J26" s="79"/>
      <c r="K26" s="79">
        <f t="shared" ref="K26:T26" si="10">SUM(K27)</f>
        <v>4000</v>
      </c>
      <c r="L26" s="79">
        <f t="shared" si="10"/>
        <v>4000</v>
      </c>
      <c r="M26" s="79">
        <f t="shared" si="10"/>
        <v>4000</v>
      </c>
      <c r="N26" s="79">
        <f t="shared" si="10"/>
        <v>4000</v>
      </c>
      <c r="O26" s="79">
        <f t="shared" si="10"/>
        <v>150</v>
      </c>
      <c r="P26" s="79">
        <f t="shared" si="10"/>
        <v>150</v>
      </c>
      <c r="Q26" s="79">
        <f t="shared" si="10"/>
        <v>150</v>
      </c>
      <c r="R26" s="79">
        <f t="shared" si="10"/>
        <v>0</v>
      </c>
      <c r="S26" s="79">
        <f t="shared" si="10"/>
        <v>0</v>
      </c>
      <c r="T26" s="79">
        <f t="shared" si="10"/>
        <v>0</v>
      </c>
      <c r="U26" s="79"/>
      <c r="V26" s="79"/>
      <c r="W26" s="79"/>
      <c r="X26" s="80"/>
      <c r="Y26" s="79"/>
    </row>
    <row r="27" s="12" customFormat="1" ht="96" customHeight="1" spans="1:25">
      <c r="A27" s="64">
        <v>12</v>
      </c>
      <c r="B27" s="64" t="s">
        <v>99</v>
      </c>
      <c r="C27" s="59" t="s">
        <v>100</v>
      </c>
      <c r="D27" s="58" t="s">
        <v>52</v>
      </c>
      <c r="E27" s="81">
        <v>1</v>
      </c>
      <c r="F27" s="58" t="s">
        <v>101</v>
      </c>
      <c r="G27" s="58" t="s">
        <v>102</v>
      </c>
      <c r="H27" s="58"/>
      <c r="I27" s="58"/>
      <c r="J27" s="58"/>
      <c r="K27" s="60">
        <v>4000</v>
      </c>
      <c r="L27" s="60">
        <v>4000</v>
      </c>
      <c r="M27" s="60">
        <v>4000</v>
      </c>
      <c r="N27" s="60">
        <v>4000</v>
      </c>
      <c r="O27" s="58">
        <v>150</v>
      </c>
      <c r="P27" s="58">
        <f>SUM(Q27:T27)</f>
        <v>150</v>
      </c>
      <c r="Q27" s="58">
        <v>150</v>
      </c>
      <c r="R27" s="58"/>
      <c r="S27" s="58"/>
      <c r="T27" s="58"/>
      <c r="U27" s="58"/>
      <c r="V27" s="62" t="s">
        <v>103</v>
      </c>
      <c r="W27" s="62" t="s">
        <v>42</v>
      </c>
      <c r="X27" s="82" t="s">
        <v>104</v>
      </c>
      <c r="Y27" s="58" t="s">
        <v>105</v>
      </c>
    </row>
    <row r="28" s="11" customFormat="1" ht="40" customHeight="1" spans="1:25">
      <c r="A28" s="78" t="s">
        <v>106</v>
      </c>
      <c r="B28" s="79"/>
      <c r="C28" s="79"/>
      <c r="D28" s="79"/>
      <c r="E28" s="79">
        <f t="shared" ref="E28:U28" si="11">SUM(E29)</f>
        <v>26</v>
      </c>
      <c r="F28" s="79"/>
      <c r="G28" s="79"/>
      <c r="H28" s="79">
        <f t="shared" si="11"/>
        <v>0</v>
      </c>
      <c r="I28" s="79">
        <f t="shared" si="11"/>
        <v>0</v>
      </c>
      <c r="J28" s="79">
        <f t="shared" si="11"/>
        <v>0</v>
      </c>
      <c r="K28" s="79">
        <f t="shared" si="11"/>
        <v>3031</v>
      </c>
      <c r="L28" s="79">
        <f t="shared" si="11"/>
        <v>9881</v>
      </c>
      <c r="M28" s="79">
        <f t="shared" si="11"/>
        <v>16448</v>
      </c>
      <c r="N28" s="79">
        <f t="shared" si="11"/>
        <v>62554</v>
      </c>
      <c r="O28" s="79">
        <f t="shared" si="11"/>
        <v>1962.53</v>
      </c>
      <c r="P28" s="79">
        <f t="shared" si="11"/>
        <v>1950</v>
      </c>
      <c r="Q28" s="79">
        <f t="shared" si="11"/>
        <v>1750</v>
      </c>
      <c r="R28" s="79">
        <f t="shared" si="11"/>
        <v>0</v>
      </c>
      <c r="S28" s="79">
        <f t="shared" si="11"/>
        <v>0</v>
      </c>
      <c r="T28" s="79">
        <f t="shared" si="11"/>
        <v>200</v>
      </c>
      <c r="U28" s="79">
        <f t="shared" si="11"/>
        <v>12.53</v>
      </c>
      <c r="V28" s="79"/>
      <c r="W28" s="79"/>
      <c r="X28" s="80"/>
      <c r="Y28" s="79"/>
    </row>
    <row r="29" s="11" customFormat="1" ht="40" customHeight="1" spans="1:25">
      <c r="A29" s="78" t="s">
        <v>107</v>
      </c>
      <c r="B29" s="79"/>
      <c r="C29" s="79"/>
      <c r="D29" s="79"/>
      <c r="E29" s="79">
        <f t="shared" ref="E29:U29" si="12">SUM(E30:E55)</f>
        <v>26</v>
      </c>
      <c r="F29" s="79"/>
      <c r="G29" s="79"/>
      <c r="H29" s="79">
        <f t="shared" si="12"/>
        <v>0</v>
      </c>
      <c r="I29" s="79">
        <f t="shared" si="12"/>
        <v>0</v>
      </c>
      <c r="J29" s="79">
        <f t="shared" si="12"/>
        <v>0</v>
      </c>
      <c r="K29" s="79">
        <f t="shared" si="12"/>
        <v>3031</v>
      </c>
      <c r="L29" s="79">
        <f t="shared" si="12"/>
        <v>9881</v>
      </c>
      <c r="M29" s="79">
        <f t="shared" si="12"/>
        <v>16448</v>
      </c>
      <c r="N29" s="79">
        <f t="shared" si="12"/>
        <v>62554</v>
      </c>
      <c r="O29" s="79">
        <f t="shared" si="12"/>
        <v>1962.53</v>
      </c>
      <c r="P29" s="79">
        <f t="shared" si="12"/>
        <v>1950</v>
      </c>
      <c r="Q29" s="79">
        <f t="shared" si="12"/>
        <v>1750</v>
      </c>
      <c r="R29" s="79">
        <f t="shared" si="12"/>
        <v>0</v>
      </c>
      <c r="S29" s="79">
        <f t="shared" si="12"/>
        <v>0</v>
      </c>
      <c r="T29" s="79">
        <f t="shared" si="12"/>
        <v>200</v>
      </c>
      <c r="U29" s="79">
        <f t="shared" si="12"/>
        <v>12.53</v>
      </c>
      <c r="V29" s="79"/>
      <c r="W29" s="79"/>
      <c r="X29" s="80"/>
      <c r="Y29" s="79"/>
    </row>
    <row r="30" s="12" customFormat="1" ht="60" customHeight="1" spans="1:25">
      <c r="A30" s="64">
        <v>13</v>
      </c>
      <c r="B30" s="64" t="s">
        <v>108</v>
      </c>
      <c r="C30" s="59" t="s">
        <v>109</v>
      </c>
      <c r="D30" s="58" t="s">
        <v>69</v>
      </c>
      <c r="E30" s="81">
        <v>1</v>
      </c>
      <c r="F30" s="58" t="s">
        <v>110</v>
      </c>
      <c r="G30" s="58" t="s">
        <v>39</v>
      </c>
      <c r="H30" s="58" t="s">
        <v>40</v>
      </c>
      <c r="I30" s="58" t="s">
        <v>40</v>
      </c>
      <c r="J30" s="58" t="s">
        <v>40</v>
      </c>
      <c r="K30" s="60">
        <v>200</v>
      </c>
      <c r="L30" s="60">
        <v>860</v>
      </c>
      <c r="M30" s="60">
        <v>200</v>
      </c>
      <c r="N30" s="60">
        <v>860</v>
      </c>
      <c r="O30" s="58">
        <v>200</v>
      </c>
      <c r="P30" s="58">
        <f>SUM(Q30:T30)</f>
        <v>200</v>
      </c>
      <c r="Q30" s="58"/>
      <c r="R30" s="58"/>
      <c r="S30" s="58"/>
      <c r="T30" s="58">
        <v>200</v>
      </c>
      <c r="U30" s="58"/>
      <c r="V30" s="58" t="s">
        <v>111</v>
      </c>
      <c r="W30" s="62" t="s">
        <v>42</v>
      </c>
      <c r="X30" s="58" t="s">
        <v>112</v>
      </c>
      <c r="Y30" s="58" t="s">
        <v>113</v>
      </c>
    </row>
    <row r="31" s="13" customFormat="1" ht="62" customHeight="1" spans="1:25">
      <c r="A31" s="64">
        <v>14</v>
      </c>
      <c r="B31" s="58" t="s">
        <v>114</v>
      </c>
      <c r="C31" s="83" t="s">
        <v>115</v>
      </c>
      <c r="D31" s="58" t="s">
        <v>37</v>
      </c>
      <c r="E31" s="61">
        <v>1</v>
      </c>
      <c r="F31" s="58" t="s">
        <v>116</v>
      </c>
      <c r="G31" s="58" t="s">
        <v>117</v>
      </c>
      <c r="H31" s="61" t="s">
        <v>56</v>
      </c>
      <c r="I31" s="79" t="s">
        <v>40</v>
      </c>
      <c r="J31" s="79" t="s">
        <v>40</v>
      </c>
      <c r="K31" s="60">
        <v>154</v>
      </c>
      <c r="L31" s="60">
        <v>453</v>
      </c>
      <c r="M31" s="60">
        <v>750</v>
      </c>
      <c r="N31" s="60">
        <v>2734</v>
      </c>
      <c r="O31" s="61">
        <f>P31+U31</f>
        <v>70</v>
      </c>
      <c r="P31" s="61">
        <f>Q31+R31+S31+T31</f>
        <v>70</v>
      </c>
      <c r="Q31" s="61">
        <v>70</v>
      </c>
      <c r="R31" s="61"/>
      <c r="S31" s="61"/>
      <c r="T31" s="61"/>
      <c r="U31" s="61"/>
      <c r="V31" s="58" t="s">
        <v>118</v>
      </c>
      <c r="W31" s="58" t="s">
        <v>119</v>
      </c>
      <c r="X31" s="58" t="s">
        <v>120</v>
      </c>
      <c r="Y31" s="58" t="s">
        <v>121</v>
      </c>
    </row>
    <row r="32" s="13" customFormat="1" ht="80" customHeight="1" spans="1:25">
      <c r="A32" s="64">
        <v>15</v>
      </c>
      <c r="B32" s="58" t="s">
        <v>122</v>
      </c>
      <c r="C32" s="59" t="s">
        <v>123</v>
      </c>
      <c r="D32" s="58" t="s">
        <v>37</v>
      </c>
      <c r="E32" s="61">
        <v>1</v>
      </c>
      <c r="F32" s="58" t="s">
        <v>124</v>
      </c>
      <c r="G32" s="58" t="s">
        <v>125</v>
      </c>
      <c r="H32" s="58" t="s">
        <v>56</v>
      </c>
      <c r="I32" s="61" t="s">
        <v>40</v>
      </c>
      <c r="J32" s="61" t="s">
        <v>40</v>
      </c>
      <c r="K32" s="60">
        <v>60</v>
      </c>
      <c r="L32" s="60">
        <v>213</v>
      </c>
      <c r="M32" s="60">
        <v>469</v>
      </c>
      <c r="N32" s="60">
        <v>1687</v>
      </c>
      <c r="O32" s="61">
        <f t="shared" ref="O32:O55" si="13">P32+U32</f>
        <v>70</v>
      </c>
      <c r="P32" s="61">
        <f t="shared" ref="P32:P55" si="14">Q32+R32+S32+T32</f>
        <v>70</v>
      </c>
      <c r="Q32" s="61">
        <v>70</v>
      </c>
      <c r="R32" s="61"/>
      <c r="S32" s="61"/>
      <c r="T32" s="61"/>
      <c r="U32" s="61"/>
      <c r="V32" s="58" t="s">
        <v>126</v>
      </c>
      <c r="W32" s="58" t="s">
        <v>119</v>
      </c>
      <c r="X32" s="58" t="s">
        <v>120</v>
      </c>
      <c r="Y32" s="58" t="s">
        <v>127</v>
      </c>
    </row>
    <row r="33" s="13" customFormat="1" ht="61" customHeight="1" spans="1:25">
      <c r="A33" s="64">
        <v>16</v>
      </c>
      <c r="B33" s="58" t="s">
        <v>128</v>
      </c>
      <c r="C33" s="59" t="s">
        <v>129</v>
      </c>
      <c r="D33" s="58" t="s">
        <v>37</v>
      </c>
      <c r="E33" s="61">
        <v>1</v>
      </c>
      <c r="F33" s="58" t="s">
        <v>124</v>
      </c>
      <c r="G33" s="58" t="s">
        <v>130</v>
      </c>
      <c r="H33" s="58" t="s">
        <v>56</v>
      </c>
      <c r="I33" s="61" t="s">
        <v>40</v>
      </c>
      <c r="J33" s="61" t="s">
        <v>40</v>
      </c>
      <c r="K33" s="60">
        <v>66</v>
      </c>
      <c r="L33" s="60">
        <v>249</v>
      </c>
      <c r="M33" s="60">
        <v>704</v>
      </c>
      <c r="N33" s="60">
        <v>2748</v>
      </c>
      <c r="O33" s="61">
        <f t="shared" si="13"/>
        <v>70</v>
      </c>
      <c r="P33" s="61">
        <f t="shared" si="14"/>
        <v>70</v>
      </c>
      <c r="Q33" s="61">
        <v>70</v>
      </c>
      <c r="R33" s="61"/>
      <c r="S33" s="61"/>
      <c r="T33" s="61"/>
      <c r="U33" s="61"/>
      <c r="V33" s="58" t="s">
        <v>126</v>
      </c>
      <c r="W33" s="58" t="s">
        <v>119</v>
      </c>
      <c r="X33" s="58" t="s">
        <v>120</v>
      </c>
      <c r="Y33" s="58" t="s">
        <v>127</v>
      </c>
    </row>
    <row r="34" s="13" customFormat="1" ht="64" customHeight="1" spans="1:25">
      <c r="A34" s="64">
        <v>17</v>
      </c>
      <c r="B34" s="58" t="s">
        <v>131</v>
      </c>
      <c r="C34" s="59" t="s">
        <v>132</v>
      </c>
      <c r="D34" s="58" t="s">
        <v>37</v>
      </c>
      <c r="E34" s="61">
        <v>1</v>
      </c>
      <c r="F34" s="58" t="s">
        <v>124</v>
      </c>
      <c r="G34" s="58" t="s">
        <v>133</v>
      </c>
      <c r="H34" s="58" t="s">
        <v>56</v>
      </c>
      <c r="I34" s="61" t="s">
        <v>40</v>
      </c>
      <c r="J34" s="61" t="s">
        <v>40</v>
      </c>
      <c r="K34" s="60">
        <v>84</v>
      </c>
      <c r="L34" s="60">
        <v>276</v>
      </c>
      <c r="M34" s="60">
        <v>651</v>
      </c>
      <c r="N34" s="60">
        <v>2548</v>
      </c>
      <c r="O34" s="61">
        <f t="shared" si="13"/>
        <v>70.7</v>
      </c>
      <c r="P34" s="61">
        <f t="shared" si="14"/>
        <v>70</v>
      </c>
      <c r="Q34" s="61">
        <v>70</v>
      </c>
      <c r="R34" s="61"/>
      <c r="S34" s="61"/>
      <c r="T34" s="61"/>
      <c r="U34" s="61">
        <v>0.7</v>
      </c>
      <c r="V34" s="58" t="s">
        <v>126</v>
      </c>
      <c r="W34" s="58" t="s">
        <v>119</v>
      </c>
      <c r="X34" s="58" t="s">
        <v>134</v>
      </c>
      <c r="Y34" s="58" t="s">
        <v>127</v>
      </c>
    </row>
    <row r="35" s="13" customFormat="1" ht="55" customHeight="1" spans="1:25">
      <c r="A35" s="64">
        <v>18</v>
      </c>
      <c r="B35" s="58" t="s">
        <v>135</v>
      </c>
      <c r="C35" s="59" t="s">
        <v>136</v>
      </c>
      <c r="D35" s="58" t="s">
        <v>37</v>
      </c>
      <c r="E35" s="61">
        <v>1</v>
      </c>
      <c r="F35" s="61" t="s">
        <v>137</v>
      </c>
      <c r="G35" s="61" t="s">
        <v>138</v>
      </c>
      <c r="H35" s="61" t="s">
        <v>56</v>
      </c>
      <c r="I35" s="61" t="s">
        <v>40</v>
      </c>
      <c r="J35" s="61" t="s">
        <v>40</v>
      </c>
      <c r="K35" s="60">
        <v>20</v>
      </c>
      <c r="L35" s="60">
        <v>28</v>
      </c>
      <c r="M35" s="60">
        <v>600</v>
      </c>
      <c r="N35" s="60">
        <v>1800</v>
      </c>
      <c r="O35" s="61">
        <f t="shared" si="13"/>
        <v>70</v>
      </c>
      <c r="P35" s="61">
        <f t="shared" si="14"/>
        <v>70</v>
      </c>
      <c r="Q35" s="61">
        <v>70</v>
      </c>
      <c r="R35" s="61"/>
      <c r="S35" s="61"/>
      <c r="T35" s="61"/>
      <c r="U35" s="61"/>
      <c r="V35" s="58" t="s">
        <v>139</v>
      </c>
      <c r="W35" s="58" t="s">
        <v>119</v>
      </c>
      <c r="X35" s="58" t="s">
        <v>140</v>
      </c>
      <c r="Y35" s="58" t="s">
        <v>141</v>
      </c>
    </row>
    <row r="36" s="13" customFormat="1" ht="52" customHeight="1" spans="1:25">
      <c r="A36" s="64">
        <v>19</v>
      </c>
      <c r="B36" s="58" t="s">
        <v>142</v>
      </c>
      <c r="C36" s="59" t="s">
        <v>143</v>
      </c>
      <c r="D36" s="58" t="s">
        <v>37</v>
      </c>
      <c r="E36" s="61">
        <v>1</v>
      </c>
      <c r="F36" s="61" t="s">
        <v>137</v>
      </c>
      <c r="G36" s="61" t="s">
        <v>144</v>
      </c>
      <c r="H36" s="61" t="s">
        <v>56</v>
      </c>
      <c r="I36" s="61" t="s">
        <v>40</v>
      </c>
      <c r="J36" s="61" t="s">
        <v>40</v>
      </c>
      <c r="K36" s="60">
        <v>113</v>
      </c>
      <c r="L36" s="60">
        <v>380</v>
      </c>
      <c r="M36" s="60">
        <v>765</v>
      </c>
      <c r="N36" s="60">
        <v>3008</v>
      </c>
      <c r="O36" s="61">
        <f t="shared" si="13"/>
        <v>70</v>
      </c>
      <c r="P36" s="61">
        <f t="shared" si="14"/>
        <v>70</v>
      </c>
      <c r="Q36" s="61">
        <v>70</v>
      </c>
      <c r="R36" s="61"/>
      <c r="S36" s="61"/>
      <c r="T36" s="61"/>
      <c r="U36" s="61"/>
      <c r="V36" s="58" t="s">
        <v>139</v>
      </c>
      <c r="W36" s="58" t="s">
        <v>119</v>
      </c>
      <c r="X36" s="58" t="s">
        <v>145</v>
      </c>
      <c r="Y36" s="58" t="s">
        <v>141</v>
      </c>
    </row>
    <row r="37" s="13" customFormat="1" ht="64" customHeight="1" spans="1:25">
      <c r="A37" s="64">
        <v>20</v>
      </c>
      <c r="B37" s="58" t="s">
        <v>146</v>
      </c>
      <c r="C37" s="59" t="s">
        <v>147</v>
      </c>
      <c r="D37" s="58" t="s">
        <v>37</v>
      </c>
      <c r="E37" s="61">
        <v>1</v>
      </c>
      <c r="F37" s="61" t="s">
        <v>75</v>
      </c>
      <c r="G37" s="61" t="s">
        <v>148</v>
      </c>
      <c r="H37" s="61" t="s">
        <v>56</v>
      </c>
      <c r="I37" s="61" t="s">
        <v>40</v>
      </c>
      <c r="J37" s="61" t="s">
        <v>40</v>
      </c>
      <c r="K37" s="60">
        <v>107</v>
      </c>
      <c r="L37" s="60">
        <v>362</v>
      </c>
      <c r="M37" s="60">
        <v>836</v>
      </c>
      <c r="N37" s="60">
        <v>3210</v>
      </c>
      <c r="O37" s="61">
        <f t="shared" si="13"/>
        <v>70.5</v>
      </c>
      <c r="P37" s="61">
        <f t="shared" si="14"/>
        <v>70</v>
      </c>
      <c r="Q37" s="61">
        <v>70</v>
      </c>
      <c r="R37" s="61"/>
      <c r="S37" s="61"/>
      <c r="T37" s="61"/>
      <c r="U37" s="61">
        <v>0.5</v>
      </c>
      <c r="V37" s="58" t="s">
        <v>77</v>
      </c>
      <c r="W37" s="58" t="s">
        <v>119</v>
      </c>
      <c r="X37" s="58" t="s">
        <v>120</v>
      </c>
      <c r="Y37" s="58" t="s">
        <v>79</v>
      </c>
    </row>
    <row r="38" s="13" customFormat="1" ht="64" customHeight="1" spans="1:25">
      <c r="A38" s="64">
        <v>21</v>
      </c>
      <c r="B38" s="58" t="s">
        <v>149</v>
      </c>
      <c r="C38" s="59" t="s">
        <v>150</v>
      </c>
      <c r="D38" s="58" t="s">
        <v>37</v>
      </c>
      <c r="E38" s="61">
        <v>1</v>
      </c>
      <c r="F38" s="61" t="s">
        <v>53</v>
      </c>
      <c r="G38" s="61" t="s">
        <v>151</v>
      </c>
      <c r="H38" s="61" t="s">
        <v>55</v>
      </c>
      <c r="I38" s="61" t="s">
        <v>40</v>
      </c>
      <c r="J38" s="61" t="s">
        <v>40</v>
      </c>
      <c r="K38" s="60">
        <v>299</v>
      </c>
      <c r="L38" s="60">
        <v>1008</v>
      </c>
      <c r="M38" s="60">
        <v>1060</v>
      </c>
      <c r="N38" s="60">
        <v>4577</v>
      </c>
      <c r="O38" s="61">
        <f t="shared" si="13"/>
        <v>70</v>
      </c>
      <c r="P38" s="61">
        <f t="shared" si="14"/>
        <v>70</v>
      </c>
      <c r="Q38" s="61">
        <v>70</v>
      </c>
      <c r="R38" s="61"/>
      <c r="S38" s="61"/>
      <c r="T38" s="61"/>
      <c r="U38" s="61"/>
      <c r="V38" s="58" t="s">
        <v>57</v>
      </c>
      <c r="W38" s="58" t="s">
        <v>119</v>
      </c>
      <c r="X38" s="58" t="s">
        <v>120</v>
      </c>
      <c r="Y38" s="58" t="s">
        <v>60</v>
      </c>
    </row>
    <row r="39" s="13" customFormat="1" ht="56" customHeight="1" spans="1:25">
      <c r="A39" s="64">
        <v>22</v>
      </c>
      <c r="B39" s="58" t="s">
        <v>152</v>
      </c>
      <c r="C39" s="59" t="s">
        <v>153</v>
      </c>
      <c r="D39" s="58" t="s">
        <v>37</v>
      </c>
      <c r="E39" s="61">
        <v>1</v>
      </c>
      <c r="F39" s="61" t="s">
        <v>53</v>
      </c>
      <c r="G39" s="61" t="s">
        <v>154</v>
      </c>
      <c r="H39" s="61" t="s">
        <v>55</v>
      </c>
      <c r="I39" s="61" t="s">
        <v>40</v>
      </c>
      <c r="J39" s="61" t="s">
        <v>40</v>
      </c>
      <c r="K39" s="60" t="s">
        <v>155</v>
      </c>
      <c r="L39" s="60" t="s">
        <v>156</v>
      </c>
      <c r="M39" s="60" t="s">
        <v>157</v>
      </c>
      <c r="N39" s="60" t="s">
        <v>158</v>
      </c>
      <c r="O39" s="61">
        <f t="shared" si="13"/>
        <v>70</v>
      </c>
      <c r="P39" s="61">
        <f t="shared" si="14"/>
        <v>70</v>
      </c>
      <c r="Q39" s="61">
        <v>70</v>
      </c>
      <c r="R39" s="61"/>
      <c r="S39" s="61"/>
      <c r="T39" s="61"/>
      <c r="U39" s="61"/>
      <c r="V39" s="58" t="s">
        <v>57</v>
      </c>
      <c r="W39" s="58" t="s">
        <v>119</v>
      </c>
      <c r="X39" s="58" t="s">
        <v>120</v>
      </c>
      <c r="Y39" s="58" t="s">
        <v>60</v>
      </c>
    </row>
    <row r="40" s="13" customFormat="1" ht="65" customHeight="1" spans="1:25">
      <c r="A40" s="64">
        <v>23</v>
      </c>
      <c r="B40" s="58" t="s">
        <v>159</v>
      </c>
      <c r="C40" s="59" t="s">
        <v>160</v>
      </c>
      <c r="D40" s="58" t="s">
        <v>37</v>
      </c>
      <c r="E40" s="61">
        <v>1</v>
      </c>
      <c r="F40" s="61" t="s">
        <v>89</v>
      </c>
      <c r="G40" s="61" t="s">
        <v>161</v>
      </c>
      <c r="H40" s="61" t="s">
        <v>56</v>
      </c>
      <c r="I40" s="61" t="s">
        <v>40</v>
      </c>
      <c r="J40" s="61" t="s">
        <v>40</v>
      </c>
      <c r="K40" s="61">
        <v>88</v>
      </c>
      <c r="L40" s="61">
        <v>255</v>
      </c>
      <c r="M40" s="61">
        <v>686</v>
      </c>
      <c r="N40" s="61">
        <v>2781</v>
      </c>
      <c r="O40" s="61">
        <f t="shared" si="13"/>
        <v>70.12</v>
      </c>
      <c r="P40" s="61">
        <f t="shared" si="14"/>
        <v>70</v>
      </c>
      <c r="Q40" s="61">
        <v>70</v>
      </c>
      <c r="R40" s="61"/>
      <c r="S40" s="61"/>
      <c r="T40" s="61"/>
      <c r="U40" s="61">
        <v>0.12</v>
      </c>
      <c r="V40" s="58" t="s">
        <v>162</v>
      </c>
      <c r="W40" s="58" t="s">
        <v>119</v>
      </c>
      <c r="X40" s="58" t="s">
        <v>120</v>
      </c>
      <c r="Y40" s="75" t="s">
        <v>92</v>
      </c>
    </row>
    <row r="41" s="13" customFormat="1" ht="58" customHeight="1" spans="1:25">
      <c r="A41" s="64">
        <v>24</v>
      </c>
      <c r="B41" s="58" t="s">
        <v>163</v>
      </c>
      <c r="C41" s="59" t="s">
        <v>164</v>
      </c>
      <c r="D41" s="58" t="s">
        <v>37</v>
      </c>
      <c r="E41" s="61">
        <v>1</v>
      </c>
      <c r="F41" s="61" t="s">
        <v>89</v>
      </c>
      <c r="G41" s="61" t="s">
        <v>165</v>
      </c>
      <c r="H41" s="61" t="s">
        <v>56</v>
      </c>
      <c r="I41" s="61" t="s">
        <v>40</v>
      </c>
      <c r="J41" s="61" t="s">
        <v>40</v>
      </c>
      <c r="K41" s="61">
        <v>74</v>
      </c>
      <c r="L41" s="61">
        <v>280</v>
      </c>
      <c r="M41" s="61">
        <v>540</v>
      </c>
      <c r="N41" s="61">
        <v>2005</v>
      </c>
      <c r="O41" s="61">
        <f t="shared" si="13"/>
        <v>70.18</v>
      </c>
      <c r="P41" s="61">
        <f t="shared" si="14"/>
        <v>70</v>
      </c>
      <c r="Q41" s="61">
        <v>70</v>
      </c>
      <c r="R41" s="61"/>
      <c r="S41" s="61"/>
      <c r="T41" s="61"/>
      <c r="U41" s="61">
        <v>0.18</v>
      </c>
      <c r="V41" s="58" t="s">
        <v>162</v>
      </c>
      <c r="W41" s="58" t="s">
        <v>119</v>
      </c>
      <c r="X41" s="58" t="s">
        <v>145</v>
      </c>
      <c r="Y41" s="75" t="s">
        <v>92</v>
      </c>
    </row>
    <row r="42" s="13" customFormat="1" ht="120" customHeight="1" spans="1:25">
      <c r="A42" s="64">
        <v>25</v>
      </c>
      <c r="B42" s="58" t="s">
        <v>166</v>
      </c>
      <c r="C42" s="59" t="s">
        <v>167</v>
      </c>
      <c r="D42" s="58" t="s">
        <v>37</v>
      </c>
      <c r="E42" s="61">
        <v>1</v>
      </c>
      <c r="F42" s="61" t="s">
        <v>168</v>
      </c>
      <c r="G42" s="61" t="s">
        <v>169</v>
      </c>
      <c r="H42" s="61" t="s">
        <v>56</v>
      </c>
      <c r="I42" s="61" t="s">
        <v>40</v>
      </c>
      <c r="J42" s="61" t="s">
        <v>40</v>
      </c>
      <c r="K42" s="60">
        <v>105</v>
      </c>
      <c r="L42" s="60">
        <v>394</v>
      </c>
      <c r="M42" s="60">
        <v>549</v>
      </c>
      <c r="N42" s="60">
        <v>2230</v>
      </c>
      <c r="O42" s="61">
        <f t="shared" si="13"/>
        <v>70</v>
      </c>
      <c r="P42" s="61">
        <f t="shared" si="14"/>
        <v>70</v>
      </c>
      <c r="Q42" s="61">
        <v>70</v>
      </c>
      <c r="R42" s="61"/>
      <c r="S42" s="61"/>
      <c r="T42" s="61"/>
      <c r="U42" s="61"/>
      <c r="V42" s="58" t="s">
        <v>170</v>
      </c>
      <c r="W42" s="58" t="s">
        <v>42</v>
      </c>
      <c r="X42" s="58" t="s">
        <v>120</v>
      </c>
      <c r="Y42" s="58" t="s">
        <v>171</v>
      </c>
    </row>
    <row r="43" s="13" customFormat="1" ht="65" customHeight="1" spans="1:25">
      <c r="A43" s="64">
        <v>26</v>
      </c>
      <c r="B43" s="58" t="s">
        <v>172</v>
      </c>
      <c r="C43" s="59" t="s">
        <v>173</v>
      </c>
      <c r="D43" s="58" t="s">
        <v>37</v>
      </c>
      <c r="E43" s="61">
        <v>1</v>
      </c>
      <c r="F43" s="61" t="s">
        <v>168</v>
      </c>
      <c r="G43" s="61" t="s">
        <v>174</v>
      </c>
      <c r="H43" s="61" t="s">
        <v>56</v>
      </c>
      <c r="I43" s="61" t="s">
        <v>40</v>
      </c>
      <c r="J43" s="61" t="s">
        <v>40</v>
      </c>
      <c r="K43" s="60">
        <v>87</v>
      </c>
      <c r="L43" s="60">
        <v>285</v>
      </c>
      <c r="M43" s="60">
        <v>737</v>
      </c>
      <c r="N43" s="60">
        <v>3065</v>
      </c>
      <c r="O43" s="61">
        <f t="shared" si="13"/>
        <v>70</v>
      </c>
      <c r="P43" s="61">
        <f t="shared" si="14"/>
        <v>70</v>
      </c>
      <c r="Q43" s="61">
        <v>70</v>
      </c>
      <c r="R43" s="61"/>
      <c r="S43" s="61"/>
      <c r="T43" s="61"/>
      <c r="U43" s="61"/>
      <c r="V43" s="58" t="s">
        <v>170</v>
      </c>
      <c r="W43" s="58" t="s">
        <v>42</v>
      </c>
      <c r="X43" s="58" t="s">
        <v>120</v>
      </c>
      <c r="Y43" s="58" t="s">
        <v>171</v>
      </c>
    </row>
    <row r="44" s="13" customFormat="1" ht="65" customHeight="1" spans="1:25">
      <c r="A44" s="64">
        <v>27</v>
      </c>
      <c r="B44" s="58" t="s">
        <v>175</v>
      </c>
      <c r="C44" s="59" t="s">
        <v>176</v>
      </c>
      <c r="D44" s="58" t="s">
        <v>37</v>
      </c>
      <c r="E44" s="61">
        <v>1</v>
      </c>
      <c r="F44" s="61" t="s">
        <v>168</v>
      </c>
      <c r="G44" s="61" t="s">
        <v>177</v>
      </c>
      <c r="H44" s="61" t="s">
        <v>55</v>
      </c>
      <c r="I44" s="61" t="s">
        <v>40</v>
      </c>
      <c r="J44" s="61" t="s">
        <v>40</v>
      </c>
      <c r="K44" s="60">
        <v>268</v>
      </c>
      <c r="L44" s="60">
        <v>874</v>
      </c>
      <c r="M44" s="60">
        <v>950</v>
      </c>
      <c r="N44" s="60">
        <v>3520</v>
      </c>
      <c r="O44" s="61">
        <f t="shared" si="13"/>
        <v>70</v>
      </c>
      <c r="P44" s="61">
        <f t="shared" si="14"/>
        <v>70</v>
      </c>
      <c r="Q44" s="61">
        <v>70</v>
      </c>
      <c r="R44" s="61"/>
      <c r="S44" s="61"/>
      <c r="T44" s="61"/>
      <c r="U44" s="61"/>
      <c r="V44" s="58" t="s">
        <v>170</v>
      </c>
      <c r="W44" s="58" t="s">
        <v>119</v>
      </c>
      <c r="X44" s="58" t="s">
        <v>145</v>
      </c>
      <c r="Y44" s="58" t="s">
        <v>171</v>
      </c>
    </row>
    <row r="45" s="13" customFormat="1" ht="43" customHeight="1" spans="1:25">
      <c r="A45" s="64">
        <v>28</v>
      </c>
      <c r="B45" s="58" t="s">
        <v>178</v>
      </c>
      <c r="C45" s="59" t="s">
        <v>179</v>
      </c>
      <c r="D45" s="58" t="s">
        <v>37</v>
      </c>
      <c r="E45" s="61">
        <v>1</v>
      </c>
      <c r="F45" s="61" t="s">
        <v>180</v>
      </c>
      <c r="G45" s="61" t="s">
        <v>181</v>
      </c>
      <c r="H45" s="61" t="s">
        <v>56</v>
      </c>
      <c r="I45" s="61" t="s">
        <v>40</v>
      </c>
      <c r="J45" s="61" t="s">
        <v>40</v>
      </c>
      <c r="K45" s="60">
        <v>91</v>
      </c>
      <c r="L45" s="60">
        <v>242</v>
      </c>
      <c r="M45" s="60">
        <v>778</v>
      </c>
      <c r="N45" s="60">
        <v>3126</v>
      </c>
      <c r="O45" s="61">
        <f t="shared" si="13"/>
        <v>70.5</v>
      </c>
      <c r="P45" s="61">
        <f t="shared" si="14"/>
        <v>70</v>
      </c>
      <c r="Q45" s="61">
        <v>70</v>
      </c>
      <c r="R45" s="61"/>
      <c r="S45" s="61"/>
      <c r="T45" s="61"/>
      <c r="U45" s="61">
        <v>0.5</v>
      </c>
      <c r="V45" s="58" t="s">
        <v>182</v>
      </c>
      <c r="W45" s="58" t="s">
        <v>119</v>
      </c>
      <c r="X45" s="58" t="s">
        <v>145</v>
      </c>
      <c r="Y45" s="58" t="s">
        <v>183</v>
      </c>
    </row>
    <row r="46" s="13" customFormat="1" ht="43" customHeight="1" spans="1:25">
      <c r="A46" s="64">
        <v>29</v>
      </c>
      <c r="B46" s="58" t="s">
        <v>184</v>
      </c>
      <c r="C46" s="59" t="s">
        <v>185</v>
      </c>
      <c r="D46" s="58" t="s">
        <v>37</v>
      </c>
      <c r="E46" s="61">
        <v>1</v>
      </c>
      <c r="F46" s="61" t="s">
        <v>180</v>
      </c>
      <c r="G46" s="61" t="s">
        <v>186</v>
      </c>
      <c r="H46" s="61" t="s">
        <v>56</v>
      </c>
      <c r="I46" s="61" t="s">
        <v>40</v>
      </c>
      <c r="J46" s="61" t="s">
        <v>40</v>
      </c>
      <c r="K46" s="60">
        <v>81</v>
      </c>
      <c r="L46" s="60">
        <v>253</v>
      </c>
      <c r="M46" s="60">
        <v>663</v>
      </c>
      <c r="N46" s="60">
        <v>2467</v>
      </c>
      <c r="O46" s="61">
        <f t="shared" si="13"/>
        <v>70.5</v>
      </c>
      <c r="P46" s="61">
        <f t="shared" si="14"/>
        <v>70</v>
      </c>
      <c r="Q46" s="61">
        <v>70</v>
      </c>
      <c r="R46" s="61"/>
      <c r="S46" s="61"/>
      <c r="T46" s="61"/>
      <c r="U46" s="61">
        <v>0.5</v>
      </c>
      <c r="V46" s="58" t="s">
        <v>182</v>
      </c>
      <c r="W46" s="58" t="s">
        <v>119</v>
      </c>
      <c r="X46" s="58" t="s">
        <v>120</v>
      </c>
      <c r="Y46" s="58" t="s">
        <v>183</v>
      </c>
    </row>
    <row r="47" s="13" customFormat="1" ht="43" customHeight="1" spans="1:25">
      <c r="A47" s="64">
        <v>30</v>
      </c>
      <c r="B47" s="58" t="s">
        <v>187</v>
      </c>
      <c r="C47" s="59" t="s">
        <v>188</v>
      </c>
      <c r="D47" s="58" t="s">
        <v>37</v>
      </c>
      <c r="E47" s="61">
        <v>1</v>
      </c>
      <c r="F47" s="61" t="s">
        <v>180</v>
      </c>
      <c r="G47" s="61" t="s">
        <v>189</v>
      </c>
      <c r="H47" s="61" t="s">
        <v>56</v>
      </c>
      <c r="I47" s="61" t="s">
        <v>40</v>
      </c>
      <c r="J47" s="61" t="s">
        <v>40</v>
      </c>
      <c r="K47" s="60">
        <v>107</v>
      </c>
      <c r="L47" s="60">
        <v>313</v>
      </c>
      <c r="M47" s="60">
        <v>829</v>
      </c>
      <c r="N47" s="60">
        <v>3193</v>
      </c>
      <c r="O47" s="61">
        <f t="shared" si="13"/>
        <v>70.3</v>
      </c>
      <c r="P47" s="61">
        <f t="shared" si="14"/>
        <v>70</v>
      </c>
      <c r="Q47" s="61">
        <v>70</v>
      </c>
      <c r="R47" s="61"/>
      <c r="S47" s="61"/>
      <c r="T47" s="61"/>
      <c r="U47" s="61">
        <v>0.3</v>
      </c>
      <c r="V47" s="58" t="s">
        <v>182</v>
      </c>
      <c r="W47" s="58" t="s">
        <v>119</v>
      </c>
      <c r="X47" s="58" t="s">
        <v>120</v>
      </c>
      <c r="Y47" s="58" t="s">
        <v>183</v>
      </c>
    </row>
    <row r="48" s="13" customFormat="1" ht="82" customHeight="1" spans="1:25">
      <c r="A48" s="64">
        <v>31</v>
      </c>
      <c r="B48" s="58" t="s">
        <v>190</v>
      </c>
      <c r="C48" s="59" t="s">
        <v>191</v>
      </c>
      <c r="D48" s="58" t="s">
        <v>37</v>
      </c>
      <c r="E48" s="61">
        <v>1</v>
      </c>
      <c r="F48" s="61" t="s">
        <v>180</v>
      </c>
      <c r="G48" s="61" t="s">
        <v>192</v>
      </c>
      <c r="H48" s="61" t="s">
        <v>56</v>
      </c>
      <c r="I48" s="61" t="s">
        <v>40</v>
      </c>
      <c r="J48" s="61" t="s">
        <v>40</v>
      </c>
      <c r="K48" s="60">
        <v>89</v>
      </c>
      <c r="L48" s="60">
        <v>286</v>
      </c>
      <c r="M48" s="60">
        <v>778</v>
      </c>
      <c r="N48" s="60">
        <v>3126</v>
      </c>
      <c r="O48" s="61">
        <f t="shared" si="13"/>
        <v>70.53</v>
      </c>
      <c r="P48" s="61">
        <f t="shared" si="14"/>
        <v>70</v>
      </c>
      <c r="Q48" s="61">
        <v>70</v>
      </c>
      <c r="R48" s="61"/>
      <c r="S48" s="61"/>
      <c r="T48" s="61"/>
      <c r="U48" s="61">
        <v>0.53</v>
      </c>
      <c r="V48" s="58" t="s">
        <v>182</v>
      </c>
      <c r="W48" s="58" t="s">
        <v>119</v>
      </c>
      <c r="X48" s="58" t="s">
        <v>145</v>
      </c>
      <c r="Y48" s="58" t="s">
        <v>183</v>
      </c>
    </row>
    <row r="49" s="13" customFormat="1" ht="76" customHeight="1" spans="1:25">
      <c r="A49" s="64">
        <v>32</v>
      </c>
      <c r="B49" s="58" t="s">
        <v>193</v>
      </c>
      <c r="C49" s="59" t="s">
        <v>194</v>
      </c>
      <c r="D49" s="58" t="s">
        <v>37</v>
      </c>
      <c r="E49" s="61">
        <v>1</v>
      </c>
      <c r="F49" s="61" t="s">
        <v>63</v>
      </c>
      <c r="G49" s="61" t="s">
        <v>195</v>
      </c>
      <c r="H49" s="61" t="s">
        <v>56</v>
      </c>
      <c r="I49" s="61" t="s">
        <v>40</v>
      </c>
      <c r="J49" s="61" t="s">
        <v>40</v>
      </c>
      <c r="K49" s="60">
        <v>98</v>
      </c>
      <c r="L49" s="60">
        <v>306</v>
      </c>
      <c r="M49" s="60">
        <v>508</v>
      </c>
      <c r="N49" s="60">
        <v>2023</v>
      </c>
      <c r="O49" s="61">
        <f t="shared" si="13"/>
        <v>70.3</v>
      </c>
      <c r="P49" s="61">
        <f t="shared" si="14"/>
        <v>70</v>
      </c>
      <c r="Q49" s="61">
        <v>70</v>
      </c>
      <c r="R49" s="61"/>
      <c r="S49" s="61"/>
      <c r="T49" s="61"/>
      <c r="U49" s="61">
        <v>0.3</v>
      </c>
      <c r="V49" s="58" t="s">
        <v>65</v>
      </c>
      <c r="W49" s="58" t="s">
        <v>119</v>
      </c>
      <c r="X49" s="58" t="s">
        <v>120</v>
      </c>
      <c r="Y49" s="58" t="s">
        <v>66</v>
      </c>
    </row>
    <row r="50" s="13" customFormat="1" ht="54" customHeight="1" spans="1:25">
      <c r="A50" s="64">
        <v>33</v>
      </c>
      <c r="B50" s="58" t="s">
        <v>196</v>
      </c>
      <c r="C50" s="59" t="s">
        <v>197</v>
      </c>
      <c r="D50" s="58" t="s">
        <v>37</v>
      </c>
      <c r="E50" s="61">
        <v>1</v>
      </c>
      <c r="F50" s="61" t="s">
        <v>63</v>
      </c>
      <c r="G50" s="61" t="s">
        <v>198</v>
      </c>
      <c r="H50" s="61" t="s">
        <v>56</v>
      </c>
      <c r="I50" s="61" t="s">
        <v>40</v>
      </c>
      <c r="J50" s="61" t="s">
        <v>40</v>
      </c>
      <c r="K50" s="60">
        <v>184</v>
      </c>
      <c r="L50" s="60">
        <v>657</v>
      </c>
      <c r="M50" s="60">
        <v>635</v>
      </c>
      <c r="N50" s="60">
        <v>2223</v>
      </c>
      <c r="O50" s="61">
        <f t="shared" si="13"/>
        <v>70.4</v>
      </c>
      <c r="P50" s="61">
        <f t="shared" si="14"/>
        <v>70</v>
      </c>
      <c r="Q50" s="61">
        <v>70</v>
      </c>
      <c r="R50" s="61"/>
      <c r="S50" s="61"/>
      <c r="T50" s="61"/>
      <c r="U50" s="61">
        <v>0.4</v>
      </c>
      <c r="V50" s="58" t="s">
        <v>65</v>
      </c>
      <c r="W50" s="58" t="s">
        <v>119</v>
      </c>
      <c r="X50" s="58" t="s">
        <v>120</v>
      </c>
      <c r="Y50" s="58" t="s">
        <v>66</v>
      </c>
    </row>
    <row r="51" s="13" customFormat="1" ht="69" customHeight="1" spans="1:25">
      <c r="A51" s="64">
        <v>34</v>
      </c>
      <c r="B51" s="58" t="s">
        <v>199</v>
      </c>
      <c r="C51" s="59" t="s">
        <v>200</v>
      </c>
      <c r="D51" s="58" t="s">
        <v>37</v>
      </c>
      <c r="E51" s="61">
        <v>1</v>
      </c>
      <c r="F51" s="61" t="s">
        <v>201</v>
      </c>
      <c r="G51" s="61" t="s">
        <v>202</v>
      </c>
      <c r="H51" s="61" t="s">
        <v>56</v>
      </c>
      <c r="I51" s="61" t="s">
        <v>40</v>
      </c>
      <c r="J51" s="61" t="s">
        <v>40</v>
      </c>
      <c r="K51" s="61">
        <v>59</v>
      </c>
      <c r="L51" s="61">
        <v>174</v>
      </c>
      <c r="M51" s="61">
        <v>570</v>
      </c>
      <c r="N51" s="61">
        <v>2170</v>
      </c>
      <c r="O51" s="61">
        <f t="shared" si="13"/>
        <v>70.2</v>
      </c>
      <c r="P51" s="61">
        <f t="shared" si="14"/>
        <v>70</v>
      </c>
      <c r="Q51" s="61">
        <v>70</v>
      </c>
      <c r="R51" s="61"/>
      <c r="S51" s="61"/>
      <c r="T51" s="61"/>
      <c r="U51" s="61">
        <v>0.2</v>
      </c>
      <c r="V51" s="58" t="s">
        <v>203</v>
      </c>
      <c r="W51" s="58" t="s">
        <v>119</v>
      </c>
      <c r="X51" s="58" t="s">
        <v>120</v>
      </c>
      <c r="Y51" s="58" t="s">
        <v>204</v>
      </c>
    </row>
    <row r="52" s="13" customFormat="1" ht="65" customHeight="1" spans="1:25">
      <c r="A52" s="64">
        <v>35</v>
      </c>
      <c r="B52" s="58" t="s">
        <v>205</v>
      </c>
      <c r="C52" s="59" t="s">
        <v>206</v>
      </c>
      <c r="D52" s="58" t="s">
        <v>37</v>
      </c>
      <c r="E52" s="61">
        <v>1</v>
      </c>
      <c r="F52" s="61" t="s">
        <v>201</v>
      </c>
      <c r="G52" s="61" t="s">
        <v>207</v>
      </c>
      <c r="H52" s="61" t="s">
        <v>56</v>
      </c>
      <c r="I52" s="61" t="s">
        <v>40</v>
      </c>
      <c r="J52" s="61" t="s">
        <v>40</v>
      </c>
      <c r="K52" s="61">
        <v>56</v>
      </c>
      <c r="L52" s="61">
        <v>169</v>
      </c>
      <c r="M52" s="61">
        <v>504</v>
      </c>
      <c r="N52" s="61">
        <v>1740</v>
      </c>
      <c r="O52" s="61">
        <f t="shared" si="13"/>
        <v>70.8</v>
      </c>
      <c r="P52" s="61">
        <f t="shared" si="14"/>
        <v>70</v>
      </c>
      <c r="Q52" s="61">
        <v>70</v>
      </c>
      <c r="R52" s="61"/>
      <c r="S52" s="61"/>
      <c r="T52" s="61"/>
      <c r="U52" s="61">
        <v>0.8</v>
      </c>
      <c r="V52" s="58" t="s">
        <v>203</v>
      </c>
      <c r="W52" s="58" t="s">
        <v>119</v>
      </c>
      <c r="X52" s="58" t="s">
        <v>120</v>
      </c>
      <c r="Y52" s="58" t="s">
        <v>204</v>
      </c>
    </row>
    <row r="53" s="13" customFormat="1" ht="65" customHeight="1" spans="1:25">
      <c r="A53" s="64">
        <v>36</v>
      </c>
      <c r="B53" s="58" t="s">
        <v>208</v>
      </c>
      <c r="C53" s="59" t="s">
        <v>209</v>
      </c>
      <c r="D53" s="58" t="s">
        <v>37</v>
      </c>
      <c r="E53" s="61">
        <v>1</v>
      </c>
      <c r="F53" s="61" t="s">
        <v>210</v>
      </c>
      <c r="G53" s="61" t="s">
        <v>211</v>
      </c>
      <c r="H53" s="61" t="s">
        <v>56</v>
      </c>
      <c r="I53" s="61" t="s">
        <v>40</v>
      </c>
      <c r="J53" s="61" t="s">
        <v>40</v>
      </c>
      <c r="K53" s="60">
        <v>235</v>
      </c>
      <c r="L53" s="60">
        <v>775</v>
      </c>
      <c r="M53" s="60">
        <v>944</v>
      </c>
      <c r="N53" s="60">
        <v>3664</v>
      </c>
      <c r="O53" s="61">
        <f t="shared" si="13"/>
        <v>74</v>
      </c>
      <c r="P53" s="61">
        <f t="shared" si="14"/>
        <v>70</v>
      </c>
      <c r="Q53" s="61">
        <v>70</v>
      </c>
      <c r="R53" s="61"/>
      <c r="S53" s="61"/>
      <c r="T53" s="61"/>
      <c r="U53" s="61">
        <v>4</v>
      </c>
      <c r="V53" s="58" t="s">
        <v>212</v>
      </c>
      <c r="W53" s="58" t="s">
        <v>119</v>
      </c>
      <c r="X53" s="58" t="s">
        <v>120</v>
      </c>
      <c r="Y53" s="58" t="s">
        <v>213</v>
      </c>
    </row>
    <row r="54" s="13" customFormat="1" ht="96" spans="1:25">
      <c r="A54" s="64">
        <v>37</v>
      </c>
      <c r="B54" s="58" t="s">
        <v>214</v>
      </c>
      <c r="C54" s="59" t="s">
        <v>215</v>
      </c>
      <c r="D54" s="58" t="s">
        <v>37</v>
      </c>
      <c r="E54" s="61">
        <v>1</v>
      </c>
      <c r="F54" s="61" t="s">
        <v>210</v>
      </c>
      <c r="G54" s="61" t="s">
        <v>216</v>
      </c>
      <c r="H54" s="61" t="s">
        <v>55</v>
      </c>
      <c r="I54" s="61" t="s">
        <v>40</v>
      </c>
      <c r="J54" s="61" t="s">
        <v>40</v>
      </c>
      <c r="K54" s="60">
        <v>222</v>
      </c>
      <c r="L54" s="60">
        <v>581</v>
      </c>
      <c r="M54" s="60">
        <v>482</v>
      </c>
      <c r="N54" s="60">
        <v>1301</v>
      </c>
      <c r="O54" s="61">
        <f t="shared" si="13"/>
        <v>73.5</v>
      </c>
      <c r="P54" s="61">
        <f t="shared" si="14"/>
        <v>70</v>
      </c>
      <c r="Q54" s="61">
        <v>70</v>
      </c>
      <c r="R54" s="61"/>
      <c r="S54" s="61"/>
      <c r="T54" s="61"/>
      <c r="U54" s="61">
        <v>3.5</v>
      </c>
      <c r="V54" s="58" t="s">
        <v>212</v>
      </c>
      <c r="W54" s="58" t="s">
        <v>119</v>
      </c>
      <c r="X54" s="58" t="s">
        <v>145</v>
      </c>
      <c r="Y54" s="58" t="s">
        <v>213</v>
      </c>
    </row>
    <row r="55" s="13" customFormat="1" ht="69" customHeight="1" spans="1:25">
      <c r="A55" s="64">
        <v>38</v>
      </c>
      <c r="B55" s="58" t="s">
        <v>217</v>
      </c>
      <c r="C55" s="59" t="s">
        <v>218</v>
      </c>
      <c r="D55" s="58" t="s">
        <v>37</v>
      </c>
      <c r="E55" s="61">
        <v>1</v>
      </c>
      <c r="F55" s="61" t="s">
        <v>219</v>
      </c>
      <c r="G55" s="61" t="s">
        <v>220</v>
      </c>
      <c r="H55" s="61" t="s">
        <v>55</v>
      </c>
      <c r="I55" s="61" t="s">
        <v>40</v>
      </c>
      <c r="J55" s="61" t="s">
        <v>40</v>
      </c>
      <c r="K55" s="61">
        <v>84</v>
      </c>
      <c r="L55" s="61">
        <v>208</v>
      </c>
      <c r="M55" s="61">
        <v>260</v>
      </c>
      <c r="N55" s="61">
        <v>748</v>
      </c>
      <c r="O55" s="61">
        <f t="shared" si="13"/>
        <v>70</v>
      </c>
      <c r="P55" s="61">
        <f t="shared" si="14"/>
        <v>70</v>
      </c>
      <c r="Q55" s="61">
        <v>70</v>
      </c>
      <c r="R55" s="61"/>
      <c r="S55" s="61"/>
      <c r="T55" s="61"/>
      <c r="U55" s="61"/>
      <c r="V55" s="58" t="s">
        <v>221</v>
      </c>
      <c r="W55" s="58" t="s">
        <v>119</v>
      </c>
      <c r="X55" s="58" t="s">
        <v>120</v>
      </c>
      <c r="Y55" s="58" t="s">
        <v>222</v>
      </c>
    </row>
    <row r="56" s="14" customFormat="1" ht="30" customHeight="1" spans="1:25">
      <c r="A56" s="84" t="s">
        <v>223</v>
      </c>
      <c r="B56" s="72"/>
      <c r="C56" s="72"/>
      <c r="D56" s="58"/>
      <c r="E56" s="72">
        <f>E57+E60</f>
        <v>2</v>
      </c>
      <c r="F56" s="72"/>
      <c r="G56" s="72"/>
      <c r="H56" s="72"/>
      <c r="I56" s="72"/>
      <c r="J56" s="72"/>
      <c r="K56" s="72">
        <f t="shared" ref="K56:T56" si="15">K57+K60</f>
        <v>8896</v>
      </c>
      <c r="L56" s="72">
        <f t="shared" si="15"/>
        <v>10698</v>
      </c>
      <c r="M56" s="72">
        <f t="shared" si="15"/>
        <v>30026</v>
      </c>
      <c r="N56" s="72">
        <f t="shared" si="15"/>
        <v>80138</v>
      </c>
      <c r="O56" s="72">
        <f t="shared" si="15"/>
        <v>769.58</v>
      </c>
      <c r="P56" s="72">
        <f t="shared" si="15"/>
        <v>769.58</v>
      </c>
      <c r="Q56" s="72">
        <f t="shared" si="15"/>
        <v>400</v>
      </c>
      <c r="R56" s="72">
        <f t="shared" si="15"/>
        <v>0</v>
      </c>
      <c r="S56" s="72">
        <f t="shared" si="15"/>
        <v>369.58</v>
      </c>
      <c r="T56" s="72">
        <f t="shared" si="15"/>
        <v>0</v>
      </c>
      <c r="U56" s="85"/>
      <c r="V56" s="72"/>
      <c r="W56" s="72"/>
      <c r="X56" s="85"/>
      <c r="Y56" s="72"/>
    </row>
    <row r="57" s="14" customFormat="1" ht="21" customHeight="1" spans="1:25">
      <c r="A57" s="78" t="s">
        <v>224</v>
      </c>
      <c r="B57" s="72"/>
      <c r="C57" s="72"/>
      <c r="D57" s="58"/>
      <c r="E57" s="72">
        <f t="shared" ref="E57:E61" si="16">E58</f>
        <v>1</v>
      </c>
      <c r="F57" s="72"/>
      <c r="G57" s="72"/>
      <c r="H57" s="72"/>
      <c r="I57" s="72"/>
      <c r="J57" s="72"/>
      <c r="K57" s="72">
        <f t="shared" ref="K57:T57" si="17">K58</f>
        <v>8000</v>
      </c>
      <c r="L57" s="72">
        <f t="shared" si="17"/>
        <v>8000</v>
      </c>
      <c r="M57" s="72">
        <f t="shared" si="17"/>
        <v>8000</v>
      </c>
      <c r="N57" s="72">
        <f t="shared" si="17"/>
        <v>8000</v>
      </c>
      <c r="O57" s="72">
        <f t="shared" si="17"/>
        <v>400</v>
      </c>
      <c r="P57" s="72">
        <f t="shared" si="17"/>
        <v>400</v>
      </c>
      <c r="Q57" s="72">
        <f t="shared" si="17"/>
        <v>400</v>
      </c>
      <c r="R57" s="72">
        <f t="shared" si="17"/>
        <v>0</v>
      </c>
      <c r="S57" s="72">
        <f t="shared" si="17"/>
        <v>0</v>
      </c>
      <c r="T57" s="72">
        <f t="shared" si="17"/>
        <v>0</v>
      </c>
      <c r="U57" s="85"/>
      <c r="V57" s="72"/>
      <c r="W57" s="72"/>
      <c r="X57" s="85"/>
      <c r="Y57" s="72"/>
    </row>
    <row r="58" s="14" customFormat="1" ht="34" customHeight="1" spans="1:25">
      <c r="A58" s="78" t="s">
        <v>225</v>
      </c>
      <c r="B58" s="79"/>
      <c r="C58" s="72"/>
      <c r="D58" s="58"/>
      <c r="E58" s="72">
        <f t="shared" si="16"/>
        <v>1</v>
      </c>
      <c r="F58" s="72"/>
      <c r="G58" s="72"/>
      <c r="H58" s="72"/>
      <c r="I58" s="72"/>
      <c r="J58" s="72"/>
      <c r="K58" s="72">
        <f t="shared" ref="K58:T58" si="18">K59</f>
        <v>8000</v>
      </c>
      <c r="L58" s="72">
        <f t="shared" si="18"/>
        <v>8000</v>
      </c>
      <c r="M58" s="72">
        <f t="shared" si="18"/>
        <v>8000</v>
      </c>
      <c r="N58" s="72">
        <f t="shared" si="18"/>
        <v>8000</v>
      </c>
      <c r="O58" s="72">
        <f t="shared" si="18"/>
        <v>400</v>
      </c>
      <c r="P58" s="72">
        <f t="shared" si="18"/>
        <v>400</v>
      </c>
      <c r="Q58" s="72">
        <f t="shared" si="18"/>
        <v>400</v>
      </c>
      <c r="R58" s="72">
        <f t="shared" si="18"/>
        <v>0</v>
      </c>
      <c r="S58" s="72">
        <f t="shared" si="18"/>
        <v>0</v>
      </c>
      <c r="T58" s="72">
        <f t="shared" si="18"/>
        <v>0</v>
      </c>
      <c r="U58" s="85"/>
      <c r="V58" s="72"/>
      <c r="W58" s="72"/>
      <c r="X58" s="85"/>
      <c r="Y58" s="72"/>
    </row>
    <row r="59" s="15" customFormat="1" ht="93" customHeight="1" spans="1:25">
      <c r="A59" s="64">
        <v>39</v>
      </c>
      <c r="B59" s="64" t="s">
        <v>226</v>
      </c>
      <c r="C59" s="86" t="s">
        <v>227</v>
      </c>
      <c r="D59" s="58" t="s">
        <v>52</v>
      </c>
      <c r="E59" s="64">
        <v>1</v>
      </c>
      <c r="F59" s="64" t="s">
        <v>101</v>
      </c>
      <c r="G59" s="64" t="s">
        <v>102</v>
      </c>
      <c r="H59" s="64"/>
      <c r="I59" s="64"/>
      <c r="J59" s="64"/>
      <c r="K59" s="64">
        <v>8000</v>
      </c>
      <c r="L59" s="64">
        <v>8000</v>
      </c>
      <c r="M59" s="64">
        <v>8000</v>
      </c>
      <c r="N59" s="64">
        <v>8000</v>
      </c>
      <c r="O59" s="64">
        <v>400</v>
      </c>
      <c r="P59" s="64">
        <f>SUM(Q59:T59)</f>
        <v>400</v>
      </c>
      <c r="Q59" s="64">
        <v>400</v>
      </c>
      <c r="R59" s="64"/>
      <c r="S59" s="64"/>
      <c r="T59" s="64"/>
      <c r="U59" s="64"/>
      <c r="V59" s="62" t="s">
        <v>103</v>
      </c>
      <c r="W59" s="62" t="s">
        <v>42</v>
      </c>
      <c r="X59" s="59" t="s">
        <v>228</v>
      </c>
      <c r="Y59" s="64" t="s">
        <v>105</v>
      </c>
    </row>
    <row r="60" s="16" customFormat="1" ht="33" customHeight="1" spans="1:25">
      <c r="A60" s="71" t="s">
        <v>229</v>
      </c>
      <c r="B60" s="87"/>
      <c r="C60" s="86"/>
      <c r="D60" s="58"/>
      <c r="E60" s="87">
        <f t="shared" si="16"/>
        <v>1</v>
      </c>
      <c r="F60" s="87"/>
      <c r="G60" s="87"/>
      <c r="H60" s="87"/>
      <c r="I60" s="87"/>
      <c r="J60" s="87"/>
      <c r="K60" s="87">
        <f t="shared" ref="K60:T60" si="19">K61</f>
        <v>896</v>
      </c>
      <c r="L60" s="87">
        <f t="shared" si="19"/>
        <v>2698</v>
      </c>
      <c r="M60" s="87">
        <f t="shared" si="19"/>
        <v>22026</v>
      </c>
      <c r="N60" s="87">
        <f t="shared" si="19"/>
        <v>72138</v>
      </c>
      <c r="O60" s="87">
        <f t="shared" si="19"/>
        <v>369.58</v>
      </c>
      <c r="P60" s="87">
        <f t="shared" si="19"/>
        <v>369.58</v>
      </c>
      <c r="Q60" s="87">
        <f t="shared" si="19"/>
        <v>0</v>
      </c>
      <c r="R60" s="87">
        <f t="shared" si="19"/>
        <v>0</v>
      </c>
      <c r="S60" s="87">
        <f t="shared" si="19"/>
        <v>369.58</v>
      </c>
      <c r="T60" s="87">
        <f t="shared" si="19"/>
        <v>0</v>
      </c>
      <c r="U60" s="64"/>
      <c r="V60" s="64"/>
      <c r="W60" s="64"/>
      <c r="X60" s="64"/>
      <c r="Y60" s="64"/>
    </row>
    <row r="61" s="16" customFormat="1" ht="31" customHeight="1" spans="1:25">
      <c r="A61" s="71" t="s">
        <v>230</v>
      </c>
      <c r="B61" s="87"/>
      <c r="C61" s="86"/>
      <c r="D61" s="58"/>
      <c r="E61" s="87">
        <f t="shared" si="16"/>
        <v>1</v>
      </c>
      <c r="F61" s="87"/>
      <c r="G61" s="87"/>
      <c r="H61" s="87"/>
      <c r="I61" s="87"/>
      <c r="J61" s="87"/>
      <c r="K61" s="87">
        <f t="shared" ref="K61:T61" si="20">K62</f>
        <v>896</v>
      </c>
      <c r="L61" s="87">
        <f t="shared" si="20"/>
        <v>2698</v>
      </c>
      <c r="M61" s="87">
        <f t="shared" si="20"/>
        <v>22026</v>
      </c>
      <c r="N61" s="87">
        <f t="shared" si="20"/>
        <v>72138</v>
      </c>
      <c r="O61" s="87">
        <f t="shared" si="20"/>
        <v>369.58</v>
      </c>
      <c r="P61" s="87">
        <f t="shared" si="20"/>
        <v>369.58</v>
      </c>
      <c r="Q61" s="87">
        <f t="shared" si="20"/>
        <v>0</v>
      </c>
      <c r="R61" s="87">
        <f t="shared" si="20"/>
        <v>0</v>
      </c>
      <c r="S61" s="87">
        <f t="shared" si="20"/>
        <v>369.58</v>
      </c>
      <c r="T61" s="87">
        <f t="shared" si="20"/>
        <v>0</v>
      </c>
      <c r="U61" s="64"/>
      <c r="V61" s="64"/>
      <c r="W61" s="64"/>
      <c r="X61" s="64"/>
      <c r="Y61" s="64"/>
    </row>
    <row r="62" s="17" customFormat="1" ht="75" customHeight="1" spans="1:25">
      <c r="A62" s="64">
        <v>40</v>
      </c>
      <c r="B62" s="62" t="s">
        <v>231</v>
      </c>
      <c r="C62" s="63" t="s">
        <v>232</v>
      </c>
      <c r="D62" s="58" t="s">
        <v>52</v>
      </c>
      <c r="E62" s="64">
        <v>1</v>
      </c>
      <c r="F62" s="64" t="s">
        <v>101</v>
      </c>
      <c r="G62" s="64" t="s">
        <v>102</v>
      </c>
      <c r="H62" s="64"/>
      <c r="I62" s="64"/>
      <c r="J62" s="64"/>
      <c r="K62" s="64">
        <v>896</v>
      </c>
      <c r="L62" s="64">
        <v>2698</v>
      </c>
      <c r="M62" s="64">
        <v>22026</v>
      </c>
      <c r="N62" s="64">
        <v>72138</v>
      </c>
      <c r="O62" s="64">
        <v>369.58</v>
      </c>
      <c r="P62" s="64">
        <f>SUM(Q62:T62)</f>
        <v>369.58</v>
      </c>
      <c r="Q62" s="64"/>
      <c r="R62" s="64"/>
      <c r="S62" s="64">
        <v>369.58</v>
      </c>
      <c r="T62" s="64"/>
      <c r="U62" s="64"/>
      <c r="V62" s="62" t="s">
        <v>42</v>
      </c>
      <c r="W62" s="62" t="s">
        <v>42</v>
      </c>
      <c r="X62" s="64"/>
      <c r="Y62" s="64" t="s">
        <v>233</v>
      </c>
    </row>
    <row r="63" s="16" customFormat="1" ht="36" customHeight="1" spans="1:25">
      <c r="A63" s="88" t="s">
        <v>234</v>
      </c>
      <c r="B63" s="87"/>
      <c r="C63" s="64"/>
      <c r="D63" s="58"/>
      <c r="E63" s="87">
        <f>E64</f>
        <v>9</v>
      </c>
      <c r="F63" s="87"/>
      <c r="G63" s="87"/>
      <c r="H63" s="87"/>
      <c r="I63" s="87"/>
      <c r="J63" s="87"/>
      <c r="K63" s="87">
        <f t="shared" ref="K63:T63" si="21">K64</f>
        <v>13939</v>
      </c>
      <c r="L63" s="87">
        <f t="shared" si="21"/>
        <v>45428</v>
      </c>
      <c r="M63" s="87">
        <f t="shared" si="21"/>
        <v>131317</v>
      </c>
      <c r="N63" s="87">
        <f t="shared" si="21"/>
        <v>496542</v>
      </c>
      <c r="O63" s="87">
        <f t="shared" si="21"/>
        <v>679.8</v>
      </c>
      <c r="P63" s="87">
        <f t="shared" si="21"/>
        <v>679.8</v>
      </c>
      <c r="Q63" s="87">
        <f t="shared" si="21"/>
        <v>262</v>
      </c>
      <c r="R63" s="87">
        <f t="shared" si="21"/>
        <v>417.8</v>
      </c>
      <c r="S63" s="87">
        <f t="shared" si="21"/>
        <v>0</v>
      </c>
      <c r="T63" s="87">
        <f t="shared" si="21"/>
        <v>0</v>
      </c>
      <c r="U63" s="64"/>
      <c r="V63" s="64"/>
      <c r="W63" s="64"/>
      <c r="X63" s="64"/>
      <c r="Y63" s="64"/>
    </row>
    <row r="64" s="16" customFormat="1" ht="61" customHeight="1" spans="1:25">
      <c r="A64" s="88" t="s">
        <v>235</v>
      </c>
      <c r="B64" s="87"/>
      <c r="C64" s="64"/>
      <c r="D64" s="58"/>
      <c r="E64" s="87">
        <f>E65</f>
        <v>9</v>
      </c>
      <c r="F64" s="87"/>
      <c r="G64" s="87"/>
      <c r="H64" s="87"/>
      <c r="I64" s="87"/>
      <c r="J64" s="87"/>
      <c r="K64" s="87">
        <f t="shared" ref="K64:T64" si="22">K65</f>
        <v>13939</v>
      </c>
      <c r="L64" s="87">
        <f t="shared" si="22"/>
        <v>45428</v>
      </c>
      <c r="M64" s="87">
        <f t="shared" si="22"/>
        <v>131317</v>
      </c>
      <c r="N64" s="87">
        <f t="shared" si="22"/>
        <v>496542</v>
      </c>
      <c r="O64" s="87">
        <f t="shared" si="22"/>
        <v>679.8</v>
      </c>
      <c r="P64" s="87">
        <f t="shared" si="22"/>
        <v>679.8</v>
      </c>
      <c r="Q64" s="87">
        <f t="shared" si="22"/>
        <v>262</v>
      </c>
      <c r="R64" s="87">
        <f t="shared" si="22"/>
        <v>417.8</v>
      </c>
      <c r="S64" s="87">
        <f t="shared" si="22"/>
        <v>0</v>
      </c>
      <c r="T64" s="87">
        <f t="shared" si="22"/>
        <v>0</v>
      </c>
      <c r="U64" s="64"/>
      <c r="V64" s="64"/>
      <c r="W64" s="64"/>
      <c r="X64" s="64"/>
      <c r="Y64" s="64"/>
    </row>
    <row r="65" s="16" customFormat="1" ht="36" spans="1:25">
      <c r="A65" s="71" t="s">
        <v>236</v>
      </c>
      <c r="B65" s="87"/>
      <c r="C65" s="64"/>
      <c r="D65" s="58"/>
      <c r="E65" s="87">
        <f t="shared" ref="E65:T65" si="23">SUM(E66:E74)</f>
        <v>9</v>
      </c>
      <c r="F65" s="87">
        <f t="shared" si="23"/>
        <v>0</v>
      </c>
      <c r="G65" s="87">
        <f t="shared" si="23"/>
        <v>0</v>
      </c>
      <c r="H65" s="87">
        <f t="shared" si="23"/>
        <v>0</v>
      </c>
      <c r="I65" s="87">
        <f t="shared" si="23"/>
        <v>0</v>
      </c>
      <c r="J65" s="87">
        <f t="shared" si="23"/>
        <v>0</v>
      </c>
      <c r="K65" s="87">
        <f t="shared" si="23"/>
        <v>13939</v>
      </c>
      <c r="L65" s="87">
        <f t="shared" si="23"/>
        <v>45428</v>
      </c>
      <c r="M65" s="87">
        <f t="shared" si="23"/>
        <v>131317</v>
      </c>
      <c r="N65" s="87">
        <f t="shared" si="23"/>
        <v>496542</v>
      </c>
      <c r="O65" s="87">
        <f t="shared" si="23"/>
        <v>679.8</v>
      </c>
      <c r="P65" s="87">
        <f t="shared" si="23"/>
        <v>679.8</v>
      </c>
      <c r="Q65" s="87">
        <f t="shared" si="23"/>
        <v>262</v>
      </c>
      <c r="R65" s="87">
        <f t="shared" si="23"/>
        <v>417.8</v>
      </c>
      <c r="S65" s="87">
        <f t="shared" si="23"/>
        <v>0</v>
      </c>
      <c r="T65" s="87">
        <f t="shared" si="23"/>
        <v>0</v>
      </c>
      <c r="U65" s="64"/>
      <c r="V65" s="64"/>
      <c r="W65" s="64"/>
      <c r="X65" s="64"/>
      <c r="Y65" s="64"/>
    </row>
    <row r="66" s="18" customFormat="1" ht="48" customHeight="1" spans="1:25">
      <c r="A66" s="73">
        <v>41</v>
      </c>
      <c r="B66" s="74" t="s">
        <v>237</v>
      </c>
      <c r="C66" s="89" t="s">
        <v>238</v>
      </c>
      <c r="D66" s="74" t="s">
        <v>239</v>
      </c>
      <c r="E66" s="74">
        <v>1</v>
      </c>
      <c r="F66" s="74" t="s">
        <v>240</v>
      </c>
      <c r="G66" s="75" t="s">
        <v>241</v>
      </c>
      <c r="H66" s="74" t="s">
        <v>56</v>
      </c>
      <c r="I66" s="74" t="s">
        <v>56</v>
      </c>
      <c r="J66" s="74" t="s">
        <v>56</v>
      </c>
      <c r="K66" s="75">
        <v>13330</v>
      </c>
      <c r="L66" s="75">
        <v>43472</v>
      </c>
      <c r="M66" s="75">
        <v>125999</v>
      </c>
      <c r="N66" s="74">
        <v>476226</v>
      </c>
      <c r="O66" s="90">
        <f t="shared" ref="O66:O74" si="24">P66</f>
        <v>78.8</v>
      </c>
      <c r="P66" s="90">
        <f>SUM(Q66:U66)</f>
        <v>78.8</v>
      </c>
      <c r="Q66" s="90"/>
      <c r="R66" s="90">
        <v>78.8</v>
      </c>
      <c r="S66" s="90"/>
      <c r="T66" s="91"/>
      <c r="U66" s="91"/>
      <c r="V66" s="91" t="s">
        <v>242</v>
      </c>
      <c r="W66" s="91" t="s">
        <v>242</v>
      </c>
      <c r="X66" s="59" t="s">
        <v>243</v>
      </c>
      <c r="Y66" s="74" t="s">
        <v>244</v>
      </c>
    </row>
    <row r="67" s="18" customFormat="1" ht="48" customHeight="1" spans="1:25">
      <c r="A67" s="73">
        <v>42</v>
      </c>
      <c r="B67" s="74" t="s">
        <v>245</v>
      </c>
      <c r="C67" s="89" t="s">
        <v>246</v>
      </c>
      <c r="D67" s="74" t="s">
        <v>247</v>
      </c>
      <c r="E67" s="74">
        <v>1</v>
      </c>
      <c r="F67" s="74" t="s">
        <v>63</v>
      </c>
      <c r="G67" s="75" t="s">
        <v>248</v>
      </c>
      <c r="H67" s="74" t="s">
        <v>55</v>
      </c>
      <c r="I67" s="74" t="s">
        <v>56</v>
      </c>
      <c r="J67" s="74" t="s">
        <v>56</v>
      </c>
      <c r="K67" s="75">
        <v>119</v>
      </c>
      <c r="L67" s="75">
        <v>439</v>
      </c>
      <c r="M67" s="75">
        <v>865</v>
      </c>
      <c r="N67" s="74">
        <v>3348</v>
      </c>
      <c r="O67" s="92">
        <f t="shared" si="24"/>
        <v>143</v>
      </c>
      <c r="P67" s="92">
        <f t="shared" ref="P67:P73" si="25">SUM(Q67:T67)</f>
        <v>143</v>
      </c>
      <c r="Q67" s="93">
        <v>143</v>
      </c>
      <c r="R67" s="92"/>
      <c r="S67" s="92"/>
      <c r="T67" s="91"/>
      <c r="U67" s="91"/>
      <c r="V67" s="91" t="s">
        <v>242</v>
      </c>
      <c r="W67" s="91" t="s">
        <v>242</v>
      </c>
      <c r="X67" s="59" t="s">
        <v>243</v>
      </c>
      <c r="Y67" s="74" t="s">
        <v>244</v>
      </c>
    </row>
    <row r="68" s="18" customFormat="1" ht="48" customHeight="1" spans="1:25">
      <c r="A68" s="73">
        <v>43</v>
      </c>
      <c r="B68" s="74" t="s">
        <v>249</v>
      </c>
      <c r="C68" s="89" t="s">
        <v>250</v>
      </c>
      <c r="D68" s="74" t="s">
        <v>247</v>
      </c>
      <c r="E68" s="74">
        <v>1</v>
      </c>
      <c r="F68" s="74" t="s">
        <v>180</v>
      </c>
      <c r="G68" s="75" t="s">
        <v>251</v>
      </c>
      <c r="H68" s="74" t="s">
        <v>56</v>
      </c>
      <c r="I68" s="74" t="s">
        <v>56</v>
      </c>
      <c r="J68" s="74" t="s">
        <v>56</v>
      </c>
      <c r="K68" s="75">
        <v>103</v>
      </c>
      <c r="L68" s="75">
        <v>335</v>
      </c>
      <c r="M68" s="75">
        <v>1024</v>
      </c>
      <c r="N68" s="74">
        <v>4263</v>
      </c>
      <c r="O68" s="90">
        <f t="shared" si="24"/>
        <v>98.2</v>
      </c>
      <c r="P68" s="90">
        <f t="shared" si="25"/>
        <v>98.2</v>
      </c>
      <c r="Q68" s="93"/>
      <c r="R68" s="90">
        <v>98.2</v>
      </c>
      <c r="S68" s="90"/>
      <c r="T68" s="91"/>
      <c r="U68" s="91"/>
      <c r="V68" s="91" t="s">
        <v>242</v>
      </c>
      <c r="W68" s="91" t="s">
        <v>242</v>
      </c>
      <c r="X68" s="59" t="s">
        <v>243</v>
      </c>
      <c r="Y68" s="74" t="s">
        <v>244</v>
      </c>
    </row>
    <row r="69" s="18" customFormat="1" ht="48" customHeight="1" spans="1:25">
      <c r="A69" s="73">
        <v>44</v>
      </c>
      <c r="B69" s="74" t="s">
        <v>252</v>
      </c>
      <c r="C69" s="89" t="s">
        <v>253</v>
      </c>
      <c r="D69" s="74" t="s">
        <v>247</v>
      </c>
      <c r="E69" s="74">
        <v>1</v>
      </c>
      <c r="F69" s="74" t="s">
        <v>137</v>
      </c>
      <c r="G69" s="75" t="s">
        <v>144</v>
      </c>
      <c r="H69" s="74" t="s">
        <v>56</v>
      </c>
      <c r="I69" s="74" t="s">
        <v>56</v>
      </c>
      <c r="J69" s="74" t="s">
        <v>56</v>
      </c>
      <c r="K69" s="75">
        <v>69</v>
      </c>
      <c r="L69" s="75">
        <v>225</v>
      </c>
      <c r="M69" s="75">
        <v>820</v>
      </c>
      <c r="N69" s="74">
        <v>3030</v>
      </c>
      <c r="O69" s="92">
        <f t="shared" si="24"/>
        <v>115</v>
      </c>
      <c r="P69" s="92">
        <f t="shared" si="25"/>
        <v>115</v>
      </c>
      <c r="Q69" s="93"/>
      <c r="R69" s="92">
        <v>115</v>
      </c>
      <c r="S69" s="92"/>
      <c r="T69" s="91"/>
      <c r="U69" s="91"/>
      <c r="V69" s="91" t="s">
        <v>242</v>
      </c>
      <c r="W69" s="91" t="s">
        <v>242</v>
      </c>
      <c r="X69" s="59" t="s">
        <v>243</v>
      </c>
      <c r="Y69" s="74" t="s">
        <v>244</v>
      </c>
    </row>
    <row r="70" s="18" customFormat="1" ht="48" customHeight="1" spans="1:25">
      <c r="A70" s="73">
        <v>45</v>
      </c>
      <c r="B70" s="74" t="s">
        <v>254</v>
      </c>
      <c r="C70" s="89" t="s">
        <v>255</v>
      </c>
      <c r="D70" s="74" t="s">
        <v>247</v>
      </c>
      <c r="E70" s="74">
        <v>1</v>
      </c>
      <c r="F70" s="74" t="s">
        <v>219</v>
      </c>
      <c r="G70" s="75" t="s">
        <v>256</v>
      </c>
      <c r="H70" s="74" t="s">
        <v>56</v>
      </c>
      <c r="I70" s="74" t="s">
        <v>56</v>
      </c>
      <c r="J70" s="74" t="s">
        <v>56</v>
      </c>
      <c r="K70" s="75">
        <v>56</v>
      </c>
      <c r="L70" s="75">
        <v>124</v>
      </c>
      <c r="M70" s="75">
        <v>278</v>
      </c>
      <c r="N70" s="74">
        <v>816</v>
      </c>
      <c r="O70" s="92">
        <f t="shared" si="24"/>
        <v>47</v>
      </c>
      <c r="P70" s="92">
        <f t="shared" si="25"/>
        <v>47</v>
      </c>
      <c r="Q70" s="93"/>
      <c r="R70" s="92">
        <v>47</v>
      </c>
      <c r="S70" s="92"/>
      <c r="T70" s="91"/>
      <c r="U70" s="91"/>
      <c r="V70" s="91" t="s">
        <v>242</v>
      </c>
      <c r="W70" s="91" t="s">
        <v>242</v>
      </c>
      <c r="X70" s="59" t="s">
        <v>243</v>
      </c>
      <c r="Y70" s="74" t="s">
        <v>244</v>
      </c>
    </row>
    <row r="71" s="18" customFormat="1" ht="48" customHeight="1" spans="1:25">
      <c r="A71" s="73">
        <v>46</v>
      </c>
      <c r="B71" s="74" t="s">
        <v>257</v>
      </c>
      <c r="C71" s="89" t="s">
        <v>258</v>
      </c>
      <c r="D71" s="74" t="s">
        <v>247</v>
      </c>
      <c r="E71" s="74">
        <v>1</v>
      </c>
      <c r="F71" s="74" t="s">
        <v>219</v>
      </c>
      <c r="G71" s="75" t="s">
        <v>220</v>
      </c>
      <c r="H71" s="74" t="s">
        <v>55</v>
      </c>
      <c r="I71" s="74" t="s">
        <v>56</v>
      </c>
      <c r="J71" s="74" t="s">
        <v>56</v>
      </c>
      <c r="K71" s="75">
        <v>48</v>
      </c>
      <c r="L71" s="75">
        <v>85</v>
      </c>
      <c r="M71" s="75">
        <v>266</v>
      </c>
      <c r="N71" s="74">
        <v>761</v>
      </c>
      <c r="O71" s="92">
        <f t="shared" si="24"/>
        <v>51</v>
      </c>
      <c r="P71" s="92">
        <f t="shared" si="25"/>
        <v>51</v>
      </c>
      <c r="Q71" s="93">
        <v>51</v>
      </c>
      <c r="R71" s="92"/>
      <c r="S71" s="92"/>
      <c r="T71" s="91"/>
      <c r="U71" s="91"/>
      <c r="V71" s="91" t="s">
        <v>242</v>
      </c>
      <c r="W71" s="91" t="s">
        <v>242</v>
      </c>
      <c r="X71" s="59" t="s">
        <v>243</v>
      </c>
      <c r="Y71" s="74" t="s">
        <v>244</v>
      </c>
    </row>
    <row r="72" s="18" customFormat="1" ht="48" customHeight="1" spans="1:25">
      <c r="A72" s="73">
        <v>47</v>
      </c>
      <c r="B72" s="74" t="s">
        <v>259</v>
      </c>
      <c r="C72" s="89" t="s">
        <v>260</v>
      </c>
      <c r="D72" s="74" t="s">
        <v>247</v>
      </c>
      <c r="E72" s="74">
        <v>1</v>
      </c>
      <c r="F72" s="74" t="s">
        <v>168</v>
      </c>
      <c r="G72" s="75" t="s">
        <v>261</v>
      </c>
      <c r="H72" s="74" t="s">
        <v>56</v>
      </c>
      <c r="I72" s="74" t="s">
        <v>56</v>
      </c>
      <c r="J72" s="74" t="s">
        <v>56</v>
      </c>
      <c r="K72" s="75">
        <v>56</v>
      </c>
      <c r="L72" s="75">
        <v>165</v>
      </c>
      <c r="M72" s="75">
        <v>674</v>
      </c>
      <c r="N72" s="74">
        <v>2671</v>
      </c>
      <c r="O72" s="92">
        <f t="shared" si="24"/>
        <v>36</v>
      </c>
      <c r="P72" s="92">
        <f t="shared" si="25"/>
        <v>36</v>
      </c>
      <c r="Q72" s="93">
        <v>36</v>
      </c>
      <c r="R72" s="92"/>
      <c r="S72" s="92"/>
      <c r="T72" s="91"/>
      <c r="U72" s="91"/>
      <c r="V72" s="91" t="s">
        <v>242</v>
      </c>
      <c r="W72" s="91" t="s">
        <v>242</v>
      </c>
      <c r="X72" s="59" t="s">
        <v>243</v>
      </c>
      <c r="Y72" s="74" t="s">
        <v>244</v>
      </c>
    </row>
    <row r="73" s="18" customFormat="1" ht="48" customHeight="1" spans="1:25">
      <c r="A73" s="73">
        <v>48</v>
      </c>
      <c r="B73" s="74" t="s">
        <v>262</v>
      </c>
      <c r="C73" s="89" t="s">
        <v>263</v>
      </c>
      <c r="D73" s="74" t="s">
        <v>247</v>
      </c>
      <c r="E73" s="74">
        <v>1</v>
      </c>
      <c r="F73" s="74" t="s">
        <v>75</v>
      </c>
      <c r="G73" s="75" t="s">
        <v>148</v>
      </c>
      <c r="H73" s="74" t="s">
        <v>56</v>
      </c>
      <c r="I73" s="74" t="s">
        <v>56</v>
      </c>
      <c r="J73" s="74" t="s">
        <v>56</v>
      </c>
      <c r="K73" s="75">
        <v>68</v>
      </c>
      <c r="L73" s="75">
        <v>225</v>
      </c>
      <c r="M73" s="75">
        <v>841</v>
      </c>
      <c r="N73" s="74">
        <v>3250</v>
      </c>
      <c r="O73" s="92">
        <f t="shared" si="24"/>
        <v>32</v>
      </c>
      <c r="P73" s="92">
        <f t="shared" si="25"/>
        <v>32</v>
      </c>
      <c r="Q73" s="93">
        <v>32</v>
      </c>
      <c r="R73" s="92"/>
      <c r="S73" s="92"/>
      <c r="T73" s="91"/>
      <c r="U73" s="91"/>
      <c r="V73" s="91" t="s">
        <v>242</v>
      </c>
      <c r="W73" s="91" t="s">
        <v>242</v>
      </c>
      <c r="X73" s="59" t="s">
        <v>243</v>
      </c>
      <c r="Y73" s="74" t="s">
        <v>244</v>
      </c>
    </row>
    <row r="74" s="19" customFormat="1" ht="48" customHeight="1" spans="1:25">
      <c r="A74" s="73">
        <v>49</v>
      </c>
      <c r="B74" s="74" t="s">
        <v>264</v>
      </c>
      <c r="C74" s="91" t="s">
        <v>265</v>
      </c>
      <c r="D74" s="74" t="s">
        <v>247</v>
      </c>
      <c r="E74" s="74">
        <v>1</v>
      </c>
      <c r="F74" s="74" t="s">
        <v>168</v>
      </c>
      <c r="G74" s="74" t="s">
        <v>169</v>
      </c>
      <c r="H74" s="74" t="s">
        <v>56</v>
      </c>
      <c r="I74" s="74" t="s">
        <v>56</v>
      </c>
      <c r="J74" s="74" t="s">
        <v>56</v>
      </c>
      <c r="K74" s="74">
        <v>90</v>
      </c>
      <c r="L74" s="74">
        <v>358</v>
      </c>
      <c r="M74" s="74">
        <v>550</v>
      </c>
      <c r="N74" s="74">
        <v>2177</v>
      </c>
      <c r="O74" s="74">
        <f t="shared" si="24"/>
        <v>78.8</v>
      </c>
      <c r="P74" s="74">
        <f>SUM(Q74:U74)</f>
        <v>78.8</v>
      </c>
      <c r="Q74" s="74"/>
      <c r="R74" s="74">
        <v>78.8</v>
      </c>
      <c r="S74" s="74"/>
      <c r="T74" s="74"/>
      <c r="U74" s="74"/>
      <c r="V74" s="74" t="s">
        <v>242</v>
      </c>
      <c r="W74" s="74" t="s">
        <v>242</v>
      </c>
      <c r="X74" s="59" t="s">
        <v>243</v>
      </c>
      <c r="Y74" s="74" t="s">
        <v>244</v>
      </c>
    </row>
    <row r="75" s="20" customFormat="1" ht="39" customHeight="1" spans="1:25">
      <c r="A75" s="84" t="s">
        <v>266</v>
      </c>
      <c r="B75" s="72"/>
      <c r="C75" s="72"/>
      <c r="D75" s="72"/>
      <c r="E75" s="72">
        <f t="shared" ref="E75:E77" si="26">E76</f>
        <v>1</v>
      </c>
      <c r="F75" s="72"/>
      <c r="G75" s="72"/>
      <c r="H75" s="72"/>
      <c r="I75" s="72"/>
      <c r="J75" s="72"/>
      <c r="K75" s="72">
        <f t="shared" ref="K75:T75" si="27">K76</f>
        <v>900</v>
      </c>
      <c r="L75" s="72">
        <f t="shared" si="27"/>
        <v>900</v>
      </c>
      <c r="M75" s="72">
        <f t="shared" si="27"/>
        <v>900</v>
      </c>
      <c r="N75" s="72">
        <f t="shared" si="27"/>
        <v>900</v>
      </c>
      <c r="O75" s="72">
        <f t="shared" si="27"/>
        <v>270</v>
      </c>
      <c r="P75" s="72">
        <f t="shared" si="27"/>
        <v>270</v>
      </c>
      <c r="Q75" s="72">
        <f t="shared" si="27"/>
        <v>270</v>
      </c>
      <c r="R75" s="72">
        <f t="shared" si="27"/>
        <v>0</v>
      </c>
      <c r="S75" s="72">
        <f t="shared" si="27"/>
        <v>0</v>
      </c>
      <c r="T75" s="72">
        <f t="shared" si="27"/>
        <v>0</v>
      </c>
      <c r="U75" s="72"/>
      <c r="V75" s="72"/>
      <c r="W75" s="72"/>
      <c r="X75" s="72"/>
      <c r="Y75" s="72"/>
    </row>
    <row r="76" s="20" customFormat="1" ht="26" customHeight="1" spans="1:25">
      <c r="A76" s="84" t="s">
        <v>267</v>
      </c>
      <c r="B76" s="72"/>
      <c r="C76" s="72"/>
      <c r="D76" s="72"/>
      <c r="E76" s="72">
        <f t="shared" si="26"/>
        <v>1</v>
      </c>
      <c r="F76" s="72"/>
      <c r="G76" s="72"/>
      <c r="H76" s="72"/>
      <c r="I76" s="72"/>
      <c r="J76" s="72"/>
      <c r="K76" s="72">
        <f t="shared" ref="K76:T76" si="28">K77</f>
        <v>900</v>
      </c>
      <c r="L76" s="72">
        <f t="shared" si="28"/>
        <v>900</v>
      </c>
      <c r="M76" s="72">
        <f t="shared" si="28"/>
        <v>900</v>
      </c>
      <c r="N76" s="72">
        <f t="shared" si="28"/>
        <v>900</v>
      </c>
      <c r="O76" s="72">
        <f t="shared" si="28"/>
        <v>270</v>
      </c>
      <c r="P76" s="72">
        <f t="shared" si="28"/>
        <v>270</v>
      </c>
      <c r="Q76" s="72">
        <f t="shared" si="28"/>
        <v>270</v>
      </c>
      <c r="R76" s="72">
        <f t="shared" si="28"/>
        <v>0</v>
      </c>
      <c r="S76" s="72">
        <f t="shared" si="28"/>
        <v>0</v>
      </c>
      <c r="T76" s="72">
        <f t="shared" si="28"/>
        <v>0</v>
      </c>
      <c r="U76" s="72"/>
      <c r="V76" s="72"/>
      <c r="W76" s="72"/>
      <c r="X76" s="72"/>
      <c r="Y76" s="72"/>
    </row>
    <row r="77" s="20" customFormat="1" ht="52" customHeight="1" spans="1:25">
      <c r="A77" s="78" t="s">
        <v>268</v>
      </c>
      <c r="B77" s="79"/>
      <c r="C77" s="72"/>
      <c r="D77" s="72"/>
      <c r="E77" s="72">
        <f t="shared" si="26"/>
        <v>1</v>
      </c>
      <c r="F77" s="72"/>
      <c r="G77" s="72"/>
      <c r="H77" s="72"/>
      <c r="I77" s="72"/>
      <c r="J77" s="72"/>
      <c r="K77" s="72">
        <f t="shared" ref="K77:T77" si="29">K78</f>
        <v>900</v>
      </c>
      <c r="L77" s="72">
        <f t="shared" si="29"/>
        <v>900</v>
      </c>
      <c r="M77" s="72">
        <f t="shared" si="29"/>
        <v>900</v>
      </c>
      <c r="N77" s="72">
        <f t="shared" si="29"/>
        <v>900</v>
      </c>
      <c r="O77" s="72">
        <f t="shared" si="29"/>
        <v>270</v>
      </c>
      <c r="P77" s="72">
        <f t="shared" si="29"/>
        <v>270</v>
      </c>
      <c r="Q77" s="72">
        <f t="shared" si="29"/>
        <v>270</v>
      </c>
      <c r="R77" s="72">
        <f t="shared" si="29"/>
        <v>0</v>
      </c>
      <c r="S77" s="72">
        <f t="shared" si="29"/>
        <v>0</v>
      </c>
      <c r="T77" s="72">
        <f t="shared" si="29"/>
        <v>0</v>
      </c>
      <c r="U77" s="72"/>
      <c r="V77" s="72"/>
      <c r="W77" s="72"/>
      <c r="X77" s="72"/>
      <c r="Y77" s="72"/>
    </row>
    <row r="78" s="21" customFormat="1" ht="149" customHeight="1" spans="1:25">
      <c r="A78" s="64">
        <v>50</v>
      </c>
      <c r="B78" s="62" t="s">
        <v>269</v>
      </c>
      <c r="C78" s="63" t="s">
        <v>270</v>
      </c>
      <c r="D78" s="58" t="s">
        <v>52</v>
      </c>
      <c r="E78" s="64">
        <v>1</v>
      </c>
      <c r="F78" s="62" t="s">
        <v>101</v>
      </c>
      <c r="G78" s="62" t="s">
        <v>102</v>
      </c>
      <c r="H78" s="62"/>
      <c r="I78" s="62"/>
      <c r="J78" s="62"/>
      <c r="K78" s="64">
        <v>900</v>
      </c>
      <c r="L78" s="64">
        <v>900</v>
      </c>
      <c r="M78" s="64">
        <v>900</v>
      </c>
      <c r="N78" s="64">
        <v>900</v>
      </c>
      <c r="O78" s="64">
        <v>270</v>
      </c>
      <c r="P78" s="64">
        <f>SUM(Q78:T78)</f>
        <v>270</v>
      </c>
      <c r="Q78" s="64">
        <v>270</v>
      </c>
      <c r="R78" s="62"/>
      <c r="S78" s="62"/>
      <c r="T78" s="62"/>
      <c r="U78" s="62"/>
      <c r="V78" s="62" t="s">
        <v>103</v>
      </c>
      <c r="W78" s="62" t="s">
        <v>42</v>
      </c>
      <c r="X78" s="63" t="s">
        <v>271</v>
      </c>
      <c r="Y78" s="62" t="s">
        <v>105</v>
      </c>
    </row>
    <row r="79" s="1" customFormat="1" ht="36" customHeight="1" spans="1:25">
      <c r="A79" s="85" t="s">
        <v>272</v>
      </c>
      <c r="B79" s="94"/>
      <c r="C79" s="95"/>
      <c r="D79" s="96"/>
      <c r="E79" s="97">
        <f t="shared" ref="E79:E81" si="30">E80</f>
        <v>1</v>
      </c>
      <c r="F79" s="97"/>
      <c r="G79" s="97"/>
      <c r="H79" s="97"/>
      <c r="I79" s="97"/>
      <c r="J79" s="97"/>
      <c r="K79" s="97"/>
      <c r="L79" s="97"/>
      <c r="M79" s="97"/>
      <c r="N79" s="97"/>
      <c r="O79" s="97">
        <f t="shared" ref="O79:T79" si="31">O80</f>
        <v>300</v>
      </c>
      <c r="P79" s="97">
        <f t="shared" si="31"/>
        <v>300</v>
      </c>
      <c r="Q79" s="97">
        <f t="shared" si="31"/>
        <v>40</v>
      </c>
      <c r="R79" s="97">
        <f t="shared" si="31"/>
        <v>20</v>
      </c>
      <c r="S79" s="97">
        <f t="shared" si="31"/>
        <v>10</v>
      </c>
      <c r="T79" s="97">
        <f t="shared" si="31"/>
        <v>230</v>
      </c>
      <c r="U79" s="96"/>
      <c r="V79" s="96"/>
      <c r="W79" s="96"/>
      <c r="X79" s="96"/>
      <c r="Y79" s="96"/>
    </row>
    <row r="80" s="1" customFormat="1" ht="27" customHeight="1" spans="1:25">
      <c r="A80" s="98" t="s">
        <v>273</v>
      </c>
      <c r="B80" s="94"/>
      <c r="C80" s="95"/>
      <c r="D80" s="96"/>
      <c r="E80" s="97">
        <f t="shared" si="30"/>
        <v>1</v>
      </c>
      <c r="F80" s="97"/>
      <c r="G80" s="97"/>
      <c r="H80" s="97"/>
      <c r="I80" s="97"/>
      <c r="J80" s="97"/>
      <c r="K80" s="97"/>
      <c r="L80" s="97"/>
      <c r="M80" s="97"/>
      <c r="N80" s="97"/>
      <c r="O80" s="97">
        <f t="shared" ref="O80:T80" si="32">O81</f>
        <v>300</v>
      </c>
      <c r="P80" s="97">
        <f t="shared" si="32"/>
        <v>300</v>
      </c>
      <c r="Q80" s="97">
        <f t="shared" si="32"/>
        <v>40</v>
      </c>
      <c r="R80" s="97">
        <f t="shared" si="32"/>
        <v>20</v>
      </c>
      <c r="S80" s="97">
        <f t="shared" si="32"/>
        <v>10</v>
      </c>
      <c r="T80" s="97">
        <f t="shared" si="32"/>
        <v>230</v>
      </c>
      <c r="U80" s="96"/>
      <c r="V80" s="96"/>
      <c r="W80" s="96"/>
      <c r="X80" s="96"/>
      <c r="Y80" s="96"/>
    </row>
    <row r="81" s="1" customFormat="1" ht="41" customHeight="1" spans="1:25">
      <c r="A81" s="71" t="s">
        <v>274</v>
      </c>
      <c r="B81" s="94"/>
      <c r="C81" s="95"/>
      <c r="D81" s="96"/>
      <c r="E81" s="97">
        <f t="shared" si="30"/>
        <v>1</v>
      </c>
      <c r="F81" s="97"/>
      <c r="G81" s="97"/>
      <c r="H81" s="97"/>
      <c r="I81" s="97"/>
      <c r="J81" s="97"/>
      <c r="K81" s="97"/>
      <c r="L81" s="97"/>
      <c r="M81" s="97"/>
      <c r="N81" s="97"/>
      <c r="O81" s="97">
        <f t="shared" ref="O81:T81" si="33">O82</f>
        <v>300</v>
      </c>
      <c r="P81" s="97">
        <f t="shared" si="33"/>
        <v>300</v>
      </c>
      <c r="Q81" s="97">
        <f t="shared" si="33"/>
        <v>40</v>
      </c>
      <c r="R81" s="97">
        <f t="shared" si="33"/>
        <v>20</v>
      </c>
      <c r="S81" s="97">
        <f t="shared" si="33"/>
        <v>10</v>
      </c>
      <c r="T81" s="97">
        <f t="shared" si="33"/>
        <v>230</v>
      </c>
      <c r="U81" s="96"/>
      <c r="V81" s="96"/>
      <c r="W81" s="96"/>
      <c r="X81" s="96"/>
      <c r="Y81" s="96"/>
    </row>
    <row r="82" s="1" customFormat="1" ht="54" customHeight="1" spans="1:25">
      <c r="A82" s="99">
        <v>51</v>
      </c>
      <c r="B82" s="100" t="s">
        <v>275</v>
      </c>
      <c r="C82" s="101" t="s">
        <v>276</v>
      </c>
      <c r="D82" s="100" t="s">
        <v>52</v>
      </c>
      <c r="E82" s="102">
        <v>1</v>
      </c>
      <c r="F82" s="100" t="s">
        <v>101</v>
      </c>
      <c r="G82" s="100" t="s">
        <v>102</v>
      </c>
      <c r="H82" s="103"/>
      <c r="I82" s="103"/>
      <c r="J82" s="103"/>
      <c r="K82" s="103"/>
      <c r="L82" s="103"/>
      <c r="M82" s="103"/>
      <c r="N82" s="103"/>
      <c r="O82" s="103">
        <v>300</v>
      </c>
      <c r="P82" s="103">
        <f>SUM(Q82:T82)</f>
        <v>300</v>
      </c>
      <c r="Q82" s="103">
        <v>40</v>
      </c>
      <c r="R82" s="103">
        <v>20</v>
      </c>
      <c r="S82" s="103">
        <v>10</v>
      </c>
      <c r="T82" s="103">
        <v>230</v>
      </c>
      <c r="U82" s="103"/>
      <c r="V82" s="100" t="s">
        <v>42</v>
      </c>
      <c r="W82" s="100" t="s">
        <v>42</v>
      </c>
      <c r="X82" s="102"/>
      <c r="Y82" s="100" t="s">
        <v>44</v>
      </c>
    </row>
  </sheetData>
  <mergeCells count="21">
    <mergeCell ref="A2:Y2"/>
    <mergeCell ref="V3:W3"/>
    <mergeCell ref="O4:U4"/>
    <mergeCell ref="P5:T5"/>
    <mergeCell ref="A4:A6"/>
    <mergeCell ref="B4:B6"/>
    <mergeCell ref="C4:C6"/>
    <mergeCell ref="D4:D6"/>
    <mergeCell ref="E4:E6"/>
    <mergeCell ref="H4:H6"/>
    <mergeCell ref="I4:I6"/>
    <mergeCell ref="J4:J6"/>
    <mergeCell ref="O5:O6"/>
    <mergeCell ref="U5:U6"/>
    <mergeCell ref="V4:V6"/>
    <mergeCell ref="W4:W6"/>
    <mergeCell ref="X4:X6"/>
    <mergeCell ref="Y4:Y6"/>
    <mergeCell ref="K4:L5"/>
    <mergeCell ref="M4:N5"/>
    <mergeCell ref="F4:G5"/>
  </mergeCells>
  <pageMargins left="0.590277777777778" right="0.354166666666667" top="0.826388888888889" bottom="0.550694444444444" header="0.5" footer="0.5"/>
  <pageSetup paperSize="9" scale="5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Find yourself</cp:lastModifiedBy>
  <dcterms:created xsi:type="dcterms:W3CDTF">2016-03-02T09:17:00Z</dcterms:created>
  <cp:lastPrinted>2021-06-24T18:10:00Z</cp:lastPrinted>
  <dcterms:modified xsi:type="dcterms:W3CDTF">2026-04-14T10:02:07Z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7AFFEC2895C8449EAD3A6CDF344C656F_13</vt:lpwstr>
  </property>
  <property fmtid="{D5CDD505-2E9C-101B-9397-08002B2CF9AE}" pid="4" name="CalculationRule">
    <vt:i4>0</vt:i4>
  </property>
  <property fmtid="{D5CDD505-2E9C-101B-9397-08002B2CF9AE}" pid="5" name="KSORubyTemplateID">
    <vt:lpwstr>11</vt:lpwstr>
  </property>
</Properties>
</file>