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拟实施" sheetId="1" r:id="rId1"/>
  </sheets>
  <definedNames>
    <definedName name="_xlnm._FilterDatabase" localSheetId="0" hidden="1">拟实施!$A$10:$AB$76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<sst xmlns="http://schemas.openxmlformats.org/spreadsheetml/2006/main" count="651" uniqueCount="318">
  <si>
    <t>附件</t>
  </si>
  <si>
    <t>宝鸡市凤翔区2026年度第二批财政常态化帮扶资金拟实施项目计划明细表</t>
  </si>
  <si>
    <t>单位：万元</t>
  </si>
  <si>
    <t>项目类型</t>
  </si>
  <si>
    <t>项目名称</t>
  </si>
  <si>
    <t>项目内容及建设规模</t>
  </si>
  <si>
    <t>建设期限（起止时间）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</si>
  <si>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</si>
  <si>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</si>
  <si>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</si>
  <si>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</si>
  <si>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</si>
  <si>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</si>
  <si>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</si>
  <si>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</si>
  <si>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</si>
  <si>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</si>
  <si>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</si>
  <si>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</si>
  <si>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项目负责人</t>
  </si>
  <si>
    <t>联系电话</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</si>
  <si>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</si>
  <si>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</si>
  <si>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</si>
  <si>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</si>
  <si>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</si>
  <si>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</si>
  <si>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</si>
  <si>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</si>
  <si>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</si>
  <si>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</si>
  <si>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</si>
  <si>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</si>
  <si>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</si>
  <si>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</si>
  <si>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</si>
  <si>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</si>
  <si>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2026年苹果品种改接项目</t>
  </si>
  <si>
    <t>全区范围内，有意愿开展“品种改接”的苹果种植农户、新型经营主体(大户、合作社、家庭农场)和村级集体经济组织，改造老果园，嫁接新品种，年内完成品种改接1200亩。</t>
  </si>
  <si>
    <t>2026年4-12月</t>
  </si>
  <si>
    <t>绩效目标：通过苹果品种改接项目实施，一是苹果挂果后优果率达到75%以上，可巩固提升凤翔区苹果品质和市场竞争力；二是投入的财政衔接资金作为村集体经济组织投入苹果种植农户、新型经营主体的股金，村集体经济组织按照所占股金获得收益分红，可增加村集体经济组织的收入。</t>
  </si>
  <si>
    <t>全区
相关镇</t>
  </si>
  <si>
    <t>全区相关村</t>
  </si>
  <si>
    <t>各镇
人民政府</t>
  </si>
  <si>
    <t>区农业农村局</t>
  </si>
  <si>
    <t>补助</t>
  </si>
  <si>
    <t>辛晓锋</t>
  </si>
  <si>
    <t>0917-7218832</t>
  </si>
  <si>
    <t>库</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</si>
  <si>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</si>
  <si>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</si>
  <si>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绩效目标：通过苹果肥力提升项目的实施，一是苹果单产年增长5%以上，商品率提升3-5%，优果率达到75%以上，每亩增收1000元，可巩固提升凤翔区苹果产业发展规模和市场竞争力；二是投入的财政衔接资金作为村集体经济组织投入苹果种植农户、新型经营主体的股金，村集体经济组织按照所占股金获得收益分红，户均分红50-120元。</t>
  </si>
  <si>
    <t>2026年村级集体经济组织高粱种植补助项目</t>
  </si>
  <si>
    <t>扶持村集体经济组织种植高粱5000亩，种植面积在100亩及以上，按照春高粱150元/亩、夏高粱80元/亩标准给予村集体经济组织一次性补助，补助资金主要用于种子、化肥、农药、耕作、病虫害防治等方面支出。</t>
  </si>
  <si>
    <t>绩效目标：补助资金为村集体经济组织资产，用于高粱种植持续扩大再生产，村级集体经济组织通过加强高梁种植田间管理，提高生产效益，壮大村级集体经济组织，村集体经济组织年实现增收8万元，监测户，脱贫户年均收益分红60-100元</t>
  </si>
  <si>
    <t>全区12个镇</t>
  </si>
  <si>
    <t>全区160个村</t>
  </si>
  <si>
    <t>2026年村级集体经济组织红薯种植补助项目</t>
  </si>
  <si>
    <t>扶持村集体经济组织种植红薯3000亩，按照每亩红薯300元的标准给予村集体经济组织一次性补助，主要用于种苗、化肥等生产资料购置</t>
  </si>
  <si>
    <t>绩效目标：补助资金为村集体经济组织资产，用于红薯种植持续扩大再生产，村级集体经济组织通过加强红薯种植田间管理，提高生产效益，壮大村级集体经济组织，村集体经济组织年实现增收10万元，监测户，脱贫户年均收益分红80-120元</t>
  </si>
  <si>
    <t>2026年糜杆桥镇西河村股份经济合作社露天有机蔬菜种植项目</t>
  </si>
  <si>
    <r>
      <rPr>
        <sz val="10"/>
        <rFont val="仿宋_GB2312"/>
        <charset val="0"/>
      </rPr>
      <t>经营方式：自主经营
项目内容：
1.购置2BP-1200滚筒式育苗播种设备1套、2HJY-300基质解压机1台、2HJB-1200基质搅拌机1台、KRT-480种子丸粒生产设备1套、NRD-10种子编织机1台、3BS-6播线机2台、GL2BSQ-4气吸播种机1台、1GKN-310开垦式旋耕机1辆、HS-1.8旋耕起垄覆膜一体机1台、HS-4ZY-2.0起垄栽苗一体机1台及播种带、绕绳盘、丸粒粉；
2.建设大棚育苗设施：400</t>
    </r>
    <r>
      <rPr>
        <sz val="10"/>
        <rFont val="宋体"/>
        <charset val="0"/>
      </rPr>
      <t>㎡</t>
    </r>
    <r>
      <rPr>
        <sz val="10"/>
        <rFont val="仿宋_GB2312"/>
        <charset val="0"/>
      </rPr>
      <t>的椭圆管育苗大棚10栋、育苗配套设备1套（含智能催芽室、浸种池2个、育苗基质等）及配电箱、线缆、蓄水池、供水管道、增压泵；
3.建设500亩蔬菜自动浇灌设备：移动式自动施肥机5台、离心+叠片式过滤器5套、增压泵2台、脉冲型电磁阀40个、远传压力表5个、XHJS-0022监测设备10组、XHJS-0015传感设备1套。</t>
    </r>
  </si>
  <si>
    <t>2026年8-12月</t>
  </si>
  <si>
    <t>产权归属：西河村股份经济合作社
资产管护主体：西河村股份经济合作社
联农带农机制：就业务工、收益分红
项目建成投运后，优先吸纳脱贫劳动力上岗务工，保障脱贫群众在家门口稳定就业，可提供就业岗位20余个，每年能为务工群众人均增收0.3--0.5万元，村集体经济年收益稳定不低于15万元，并通过差异化户均分红80-100元。</t>
  </si>
  <si>
    <t>糜杆桥镇</t>
  </si>
  <si>
    <t>西河村</t>
  </si>
  <si>
    <t>否</t>
  </si>
  <si>
    <t>糜杆桥镇人民政府</t>
  </si>
  <si>
    <t>项目建设，设施配套</t>
  </si>
  <si>
    <t>李乖绪</t>
  </si>
  <si>
    <t>152****4692</t>
  </si>
  <si>
    <t>2.加工流通项目</t>
  </si>
  <si>
    <t>②加工业</t>
  </si>
  <si>
    <t>2026年横水镇洛村万亩麦椒产业园鲜辣椒加工项目</t>
  </si>
  <si>
    <r>
      <rPr>
        <sz val="10"/>
        <rFont val="仿宋_GB2312"/>
        <charset val="134"/>
      </rPr>
      <t>经营方式:自主经营 
一.基础设施:建设宽16米×长40米×6米，标准化钢结构厂房1座640</t>
    </r>
    <r>
      <rPr>
        <sz val="10"/>
        <rFont val="宋体"/>
        <charset val="134"/>
      </rPr>
      <t>㎡</t>
    </r>
    <r>
      <rPr>
        <sz val="10"/>
        <rFont val="仿宋_GB2312"/>
        <charset val="134"/>
      </rPr>
      <t>。二.设备购置:1.FJ-580风选机1台，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r>
  </si>
  <si>
    <t>产权归属:洛村村股份经济合作社 
资产管护主体：洛村村股份经济合作社 
联农带农机制:就业务工、收益分红、带动生产
绩效目标:项目建成后带动全村辣椒产业发展，每年增加村集体经济收入12万元，全村1281户,通过分红方式户均增加收入70元，种植户预计增收3200元,可带动100余名劳动力就业。</t>
  </si>
  <si>
    <t>横水镇</t>
  </si>
  <si>
    <t>洛村</t>
  </si>
  <si>
    <t>横水镇
人民政府</t>
  </si>
  <si>
    <t>购置设备和工程建设</t>
  </si>
  <si>
    <t>景亚崎</t>
  </si>
  <si>
    <t>198****7720</t>
  </si>
  <si>
    <t>2026年范家寨镇赵村营村苹果生产线项目</t>
  </si>
  <si>
    <t>经营方式：自主经营
1.新建钢结构苹果分选车间一座，面积1200平方米（长45m*宽28m，高9.5m），100mm岩棉保温板、金刚砂防滑地坪+地沟排水、独立分选机设备墩、完整通风喷淋；
2.购置果径、色泽、糖度、瑕疵一体化4.0型智能分选线一条，配套全流程数字化管理系统等；
3.厂区道路硬化（长178m*宽6m，厚10cm）；
4.配套给排水、污水处理等附属设施。</t>
  </si>
  <si>
    <t>经营方式：赵村营村股份经济合作社 
产权归属：赵村营村股份经济合作社 
联农带农机制：就业务工、收益分红
绩效目标：项目建成运营后，整合冷链仓储物流资源，为周边种植主体及农户提供收购、分选、储存、销售、运输一体化服务。通过分选储存精准分级实现优果优价，提高苹果销售价格，降低果农自销及物流成本，实现村集体与果农双赢增收。年内可储存加工苹果1万-1.5万吨，村集体年收入增加80万元，直接或间接带动80余人务工，人均年收入增加6000-8000元，带动赵村营村319户1105名脱贫人口通过务工、分红等方式增加收入。同时，以仓储集约化、分拣可视化、运营一体化，适配产地规模化苹果储藏分拣需求，推动区域苹果产业标准化、智能化发展，提升产业整体市场竞争力与抗风险能力，辐射带动周边种植户抱团发展、稳定增收，推动形成“储运赋能、产业增效、农民致富”的良性循环。</t>
  </si>
  <si>
    <t>范家寨镇</t>
  </si>
  <si>
    <t>赵村营村</t>
  </si>
  <si>
    <t>是</t>
  </si>
  <si>
    <t>范家寨镇人民政府</t>
  </si>
  <si>
    <t>项目建设，厂房建设、设施配套</t>
  </si>
  <si>
    <t>郭鹏举</t>
  </si>
  <si>
    <t>0917-7489046</t>
  </si>
  <si>
    <t>2026年彪角镇上郭店村集体经济油脂加工项目</t>
  </si>
  <si>
    <t>经营方式：自主经营
1.新建钢结构厂房600（长30*宽20）平方米，其中生产车间100平方米、原料车间100平方米，化验车间50平方米、存储车间100平方米，包装物存储车间50平方米、成品库100平方米、附属设施用房70平方米、配套用房30平方米；
2.购置生产设备：过筛设备，种子复式精选机，皮带运输机，螺旋冷榨机、毛油中转储罐、板框精密过滤机、渣饼输送机，比重去石机、圆筒清理筛、磁选除杂机、物料提升机、螺旋输送机、软化调质罐、立式蒸炒锅，分析天平、滴定仪、干燥箱、离心机、全套精炼罐组、真空机组、导热油供热系统、10吨成品油恒温储罐、5吨毛油中转罐，2t储油罐（4个），油泵（6个），计量秤，电子秤叶片过滤机、负压灌装机、密封压盖机、一体化环保处理机等。</t>
  </si>
  <si>
    <t>经营方式：上郭店村股份经济合作社 
产权归属：上郭店村股份经济合作社 
联农带农机制：就业务工、收益分红
绩效目标：建成并投产双低非转基因菜籽油全物理压榨油脂厂，有效填补区域高端健康食用油产能缺口，带动本地农业产业结构优化，促进本地农产品就地转化，带动周边农户种植“双低”油菜，也带动本村闲散劳动力就业。</t>
  </si>
  <si>
    <t>彪角镇</t>
  </si>
  <si>
    <t>上郭店村</t>
  </si>
  <si>
    <t>彪角镇人民政府</t>
  </si>
  <si>
    <t>购置材料，项目建设</t>
  </si>
  <si>
    <t>丁士瑞</t>
  </si>
  <si>
    <t>156****3526</t>
  </si>
  <si>
    <t>3.产业服务支撑项目</t>
  </si>
  <si>
    <t>①智慧农业</t>
  </si>
  <si>
    <t>2026年姚家沟镇姚家沟村农业大棚项目</t>
  </si>
  <si>
    <r>
      <rPr>
        <sz val="10"/>
        <rFont val="仿宋_GB2312"/>
        <charset val="134"/>
      </rPr>
      <t xml:space="preserve">经营方式：自主经营 </t>
    </r>
    <r>
      <rPr>
        <b/>
        <sz val="10"/>
        <rFont val="仿宋_GB2312"/>
        <charset val="134"/>
      </rPr>
      <t xml:space="preserve">
1.</t>
    </r>
    <r>
      <rPr>
        <sz val="10"/>
        <rFont val="仿宋_GB2312"/>
        <charset val="134"/>
      </rPr>
      <t>新建1栋智能玻璃温室</t>
    </r>
    <r>
      <rPr>
        <sz val="10"/>
        <color rgb="FF000000"/>
        <rFont val="仿宋_GB2312"/>
        <charset val="134"/>
      </rPr>
      <t>（含智能及暖气系统），规模1200平方米，采用智能太阳能与空气能热源连动加温系统</t>
    </r>
    <r>
      <rPr>
        <sz val="10"/>
        <color theme="1"/>
        <rFont val="仿宋_GB2312"/>
        <charset val="134"/>
      </rPr>
      <t>，用于蔬菜种植；</t>
    </r>
    <r>
      <rPr>
        <sz val="10"/>
        <color rgb="FF000000"/>
        <rFont val="仿宋_GB2312"/>
        <charset val="134"/>
      </rPr>
      <t xml:space="preserve">
</t>
    </r>
    <r>
      <rPr>
        <b/>
        <sz val="10"/>
        <color rgb="FF000000"/>
        <rFont val="仿宋_GB2312"/>
        <charset val="134"/>
      </rPr>
      <t>2.</t>
    </r>
    <r>
      <rPr>
        <sz val="10"/>
        <color rgb="FF000000"/>
        <rFont val="仿宋_GB2312"/>
        <charset val="134"/>
      </rPr>
      <t>新建新型钢结构大棚（6栋），采用热镀锌钢构，单栋面积450平方米（长45米，宽10米），配套缓冲间，</t>
    </r>
    <r>
      <rPr>
        <sz val="10"/>
        <rFont val="仿宋_GB2312"/>
        <charset val="134"/>
      </rPr>
      <t>感应器、控制开关、温控设备、自动通风、电动遮阳，</t>
    </r>
    <r>
      <rPr>
        <sz val="10"/>
        <color theme="1"/>
        <rFont val="仿宋_GB2312"/>
        <charset val="134"/>
      </rPr>
      <t>用于水果和蔬菜种植。</t>
    </r>
  </si>
  <si>
    <t>2026-2027年</t>
  </si>
  <si>
    <t>产权归属：姚家沟村股份经济合作社
资产管护主体：姚家沟村股份经济合作社
联农带农机制：促进产业发展、带动务工
绩效目标：项目完成后，可以促进姚家沟村产业结构得到进一步优化，并带动全村20名脱贫户务工，使村级集体经济收入年增30万。</t>
  </si>
  <si>
    <t>姚家沟镇</t>
  </si>
  <si>
    <t>姚家沟村</t>
  </si>
  <si>
    <t>姚家沟镇人民政府</t>
  </si>
  <si>
    <t>购置材料和工程建设</t>
  </si>
  <si>
    <t>刘小鹏</t>
  </si>
  <si>
    <t>151****8296</t>
  </si>
  <si>
    <t>4.金融保险配套项目</t>
  </si>
  <si>
    <t>①小额贷款贴息</t>
  </si>
  <si>
    <t>2026年凤翔区小额信贷贴息项目</t>
  </si>
  <si>
    <t>预计对4000名脱贫（含监测对象）户发展产业贷款贴息50万元。</t>
  </si>
  <si>
    <t>2026年1-12月</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</si>
  <si>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</si>
  <si>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</si>
  <si>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</si>
  <si>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</si>
  <si>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</si>
  <si>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</si>
  <si>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0917-7216455</t>
  </si>
  <si>
    <t>5.高质量庭院经济</t>
  </si>
  <si>
    <t>④庭院特色休闲旅游</t>
  </si>
  <si>
    <t>2025年柳林镇亭子头村乡村旅游改造提升项目</t>
  </si>
  <si>
    <t>项目内容及建设规模:本项目立足本村资源禀赋，聚焦补齐乡村基础设施短板与文旅产业配套升级，计划对乡村旅游项目前期实施方案进行规划设计，打造标准化乡村文旅接待空间。</t>
  </si>
  <si>
    <t>产权归属：亭子头村村股份经济合作社
资产管护主体：亭子头村股份经济合作社
联农带农机制：带就业务工、收益分红
项目建成后，增加村集体经济组织收益20万元/年，扩大民宿旅游规模。带动本村贫困贫困劳动力20余人就业，人均2500-5000元；脱贫人口分红增收，人均90元。</t>
  </si>
  <si>
    <t>柳林镇</t>
  </si>
  <si>
    <t>亭子头村</t>
  </si>
  <si>
    <t>柳林镇人民政府</t>
  </si>
  <si>
    <t>朱正</t>
  </si>
  <si>
    <t>177****3719</t>
  </si>
  <si>
    <t>2026年城关镇东大街村雍州新民居项目</t>
  </si>
  <si>
    <t>经营方式：自主经营
对城关镇东大街村北至东关街，南至雍辉路以南约30米，西至毡匠巷，东至东湖景区西边界，总用地面积约5.48公顷，实施旧房拆除与场地整理、新民居建设、商业街改造、地下停车设施以及道路、市政管网、公共绿化和景观环境等配套工程项目前期建筑方案设计及造价咨询费。</t>
  </si>
  <si>
    <t>产权归属：东大街村股份经济合作社
资产管护主体：东大街村股份经济合作社
联农带农：就业务工、收益分红
绩效目标:项目建成后，可扩大民宿旅游规模。带动本村贫困贫困劳动力30余人就业，人均2500-4500元；脱贫人口分红增收，人均80元。</t>
  </si>
  <si>
    <t>城关镇</t>
  </si>
  <si>
    <t>东大街村</t>
  </si>
  <si>
    <t>城关镇人民政府</t>
  </si>
  <si>
    <t>刘宇飞</t>
  </si>
  <si>
    <t>182****3428</t>
  </si>
  <si>
    <t>6.新型农村集体经济发展项目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</si>
  <si>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</si>
  <si>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</si>
  <si>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</si>
  <si>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联农带农机制：带动村级集体经济发展产业，增加村级集体经济和群众收入。
绩效目标：通过贷款支持村级集体经济组织发展苹果、高粱、红薯等产业，促进群众增收。</t>
  </si>
  <si>
    <t>/</t>
  </si>
  <si>
    <t>区农村合作经济工作站</t>
  </si>
  <si>
    <t>贴息</t>
  </si>
  <si>
    <t>邵让平</t>
  </si>
  <si>
    <t>0917-7213021</t>
  </si>
  <si>
    <t>2026年陈村镇庞家务村股份经济合作社仓储库建设项目</t>
  </si>
  <si>
    <t>经营方式：自主经营
1.新建长70米、宽54米、高9米，面积3780平方米湿粮堆放钢构库房一座。
2.仓储区地面硬化，（长72米×55米）采用C25商品混凝土浇筑，硬化厚度10cm，硬化总面积3960平方米。
3.铺设仓储区供水管道，安装排水、通风等配套设备。</t>
  </si>
  <si>
    <t>产权归属:庞家务村股份经济合作社 
资产管护主体：庞家务村股份经济合作社 
联农带农机制：带动生产 收益分红  
绩效目标：项目建成后，由庞家务村股份经济合作社直接运营，用于粮食堆放，扩大运营规模，直接或间接带动20余名脱贫人口（含监测对象）就业，人均增收3000元，同时村股份经济合作社年收益增加30余万元，年底按照差异化分红方式，全村脱贫人口（含监测对象）户均分红增加200元，一般户分红户均增加100元。</t>
  </si>
  <si>
    <t>陈村镇</t>
  </si>
  <si>
    <t>庞家务村</t>
  </si>
  <si>
    <t>陈村镇人民政府</t>
  </si>
  <si>
    <t>刘泽颢</t>
  </si>
  <si>
    <t>135****7313</t>
  </si>
  <si>
    <t>2026年彪角镇豆家凹村粮食仓储库项目</t>
  </si>
  <si>
    <t>经营方式：自主自营
在村社区中心北面建设仓储库一座，主要硬化场地修建仓储棚，长28米，宽23米，面积共计644平方米。购置600mm宽移动皮带运输机一台，扒粮机一台。</t>
  </si>
  <si>
    <t>产权归属：豆家凹村股份经济合作社
资产管护主体：豆家凹村股份经济合作社
联农带农机制：项目投用后，年储存小麦、玉米300吨，实现利润10万元，带动农户505户，1740人，就业人数20人，村民收益分红覆盖豆家凹村集体经济组织成员1740人。</t>
  </si>
  <si>
    <t>豆家凹村</t>
  </si>
  <si>
    <t>二、就业项目</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</si>
  <si>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</si>
  <si>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</si>
  <si>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</si>
  <si>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</si>
  <si>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联农带农机制：带动群众就近就地就业。
绩效目标：改善全区农村群众的看病、养老、文体、吃水、出行、环境等基本生活需求，提升22026户72138名脱贫群众及896户2698名监测群众的生活质量，提高全区群众幸福指数。</t>
  </si>
  <si>
    <t>管护补助</t>
  </si>
  <si>
    <t>欧伟涛</t>
  </si>
  <si>
    <t>0917-7216129</t>
  </si>
  <si>
    <t>三、乡村建设行动</t>
  </si>
  <si>
    <t>1.农村基础设施（含产业配套基础设施）</t>
  </si>
  <si>
    <t>①农村道路建设（通村路、通户路、小型桥梁等）</t>
  </si>
  <si>
    <t>2026年范家寨镇范家寨村道路硬化项目</t>
  </si>
  <si>
    <t>范家寨村5组到张家沟村水泥硬化道路长600米，路宽4.5米，厚0.18米（含基础）。</t>
  </si>
  <si>
    <t>产权归属：范家寨村股份经济合作社
资产管护责任主体：范家寨村股份经济合作社
绩效目标：巩固提升改善村民生产生活条件，解决村民出行难得问题。</t>
  </si>
  <si>
    <t>范家寨村</t>
  </si>
  <si>
    <t>区交通运输局</t>
  </si>
  <si>
    <t>181****0385</t>
  </si>
  <si>
    <t>凤翔区柳林镇2026年中央财政以工代赈项目</t>
  </si>
  <si>
    <t>新建4.5米宽混凝土道路2437.69米,厚18厘米,11521.24平方米，新建3.0米宽混凝土道路522.31米,厚18厘米,1798.76平方米;新建40U型排水渠及加盖板4500米,现有排水渠维修加盖板1000米。</t>
  </si>
  <si>
    <t>2026年6-12月</t>
  </si>
  <si>
    <t>产权归属：小唐村股份经济合作社
资产管护责任主体：小唐村股份经济合作社
绩效目标：项目建成后能有效解决村民出行、农副产品运输及雨水散排等问题,有力提升项目村基础设施条件，改善群众生产生活环境,促进当地特色产业持续发展壮大。工程建设期间预计吸纳当地低收入务工群众85人务工，开展就业技能培训85人，设置公益性岗位2人，发放劳务报酬126万元。提升827户3152人（其中脱贫户169户581人）出行条件。</t>
  </si>
  <si>
    <t>小唐村</t>
  </si>
  <si>
    <t>区发改局</t>
  </si>
  <si>
    <t>支持项目建设及当地务工群众劳务报酬发放。</t>
  </si>
  <si>
    <t>邰晓龙</t>
  </si>
  <si>
    <t>139****0008</t>
  </si>
  <si>
    <t>2026年范家寨镇临阵坡村便民桥建设项目</t>
  </si>
  <si>
    <t>1.临阵坡村3组新建便民桥一座，长30米、宽6米，安装防护栏；
2.临阵坡村11组新建便民桥一座，长12米，宽6米，安装防护栏。</t>
  </si>
  <si>
    <t>产权归属：临阵坡村股份经济合作社
资产管护主体：临阵坡村股份经济合作社
绩效目标：改善村民生产生活条件，解决村民出行难问题。</t>
  </si>
  <si>
    <t>临阵坡村</t>
  </si>
  <si>
    <t>2026年陈村镇尹家务村陈尹路路南道路砂化项目</t>
  </si>
  <si>
    <t>陈尹路南五组、六组道路砂石化，长2200米、宽4.5米。</t>
  </si>
  <si>
    <t>产权归属：尹家务村股份经济合作社
资产管护主体：尹家务村股份经济合作社 
绩效目标：项目建成后，提升150户660名群众生活幸福感，有效解决群众农产品销售及出行难问题。</t>
  </si>
  <si>
    <t>尹家务村</t>
  </si>
  <si>
    <t>刘泽灏</t>
  </si>
  <si>
    <t>2026年姚家沟镇姚家沟村便民桥建设项目</t>
  </si>
  <si>
    <t>新建二组桥梁1座。长15米、宽6米、高4米;水泥硬化桥面两头路面共20米(两头各10米)。(原路为长20米、宽6米、厚20厘米的砂石路，在砂石基础上进行水泥硬化，长宽不变)。</t>
  </si>
  <si>
    <t>产权归属：姚家沟村股份经济合作社
资产管护主体：姚家沟村股份经济合作社
联农带农机制：促进粮食产业发展、带动群众就近务工。
绩效目标：项目建成后可进一步完善健全我村粮食产业基础设施配套，提高我村1.3万亩粮食风险应对措施，进一步增加村级集体经济收入。</t>
  </si>
  <si>
    <t>刘小鹏
罗军强</t>
  </si>
  <si>
    <t>151****8296
135****6069</t>
  </si>
  <si>
    <t>2026年姚家沟镇亢家河村便民桥建设项目</t>
  </si>
  <si>
    <t>1.新建一组新庄子用户生产生活桥1座（桥长约8m，宽约6m，高约3m）；  
2.新建一二组河道生产生活桥梁1座（长15m，宽4m，高3m）。</t>
  </si>
  <si>
    <t>产权归属：亢家河村经济合作社；资产管护主体：亢家河村经济合作社；
绩效目标：消除群众涉水出行安全隐患，完善村级交通基础设施。</t>
  </si>
  <si>
    <t>亢家河村</t>
  </si>
  <si>
    <t>罗军强</t>
  </si>
  <si>
    <t>135****6069</t>
  </si>
  <si>
    <t>2026年姚家沟镇青渠村修建水泥硬化道路</t>
  </si>
  <si>
    <t>修建村委会至三组水泥道路，长1800m,宽4.5m，水泥硬化厚度18cm，中途加长6米直径1米涵管。</t>
  </si>
  <si>
    <t>产权归属：青渠村股份经济合作社
资产管护主体：青渠村股份经济合作社
绩效目标：完成水泥硬化道路铺设，全面提升道路通行条件，改善村组出行环境，保障群众日常出行安全。</t>
  </si>
  <si>
    <t>青渠村村</t>
  </si>
  <si>
    <t>2026年虢王镇虢王村道路硬化项目</t>
  </si>
  <si>
    <t>1.硬化虢王村12组至主干路断头路，长235米，宽4.5米，厚度18cm。
2.硬化虢王村16组至19组（原益家庄1组至4组）通村路，长469米，宽4.5米，厚度18cm。</t>
  </si>
  <si>
    <t>产权归属：虢王村股份经济合作社
资产管护主体：虢王村股份经济合作社
联农带农机制：改善交通、促进经济发展。
绩效目标：项目建成后，改善交通条件和农田灌溉，提高农田产出效率；促进经济发展、提供交通便利、为农产品运输和村经济快速发展创造必要条件。</t>
  </si>
  <si>
    <t>虢王镇</t>
  </si>
  <si>
    <t>虢王村</t>
  </si>
  <si>
    <t>虢王镇人民政府</t>
  </si>
  <si>
    <t>白小华</t>
  </si>
  <si>
    <t>0917-7661476</t>
  </si>
  <si>
    <t>2026年柳林镇窦家庄村村组道路硬化项目</t>
  </si>
  <si>
    <t>1.硬化1、2、3组村组道路，长880米，路宽4.5米，厚18公分，道路两侧培路肩。</t>
  </si>
  <si>
    <t>产权归属：窦家庄村股份经济合作社
资产管护主体：窦家庄村股份经济合作社
绩效目标：道路建成后，方便窦家庄村二三组459余名村民生活生产出行需求，加快乡村振兴建设，提升村民幸福感。</t>
  </si>
  <si>
    <t>窦家庄村</t>
  </si>
  <si>
    <t>②产业路、资源路、旅游路建设</t>
  </si>
  <si>
    <t>2026年横水镇东白村田间路砂石硬化项目</t>
  </si>
  <si>
    <t>砂石硬化东白村一组、五组庄北田间道路，长800米，宽4米，3200平方米。</t>
  </si>
  <si>
    <t>产权归属：东白村股份经济合作社
资产管护主体：东白村股份经济合作社
绩效目标：项目建成后，改善群众生产条件。</t>
  </si>
  <si>
    <t>东白村</t>
  </si>
  <si>
    <t>2026年南指挥镇铁黄塬村产业路道路硬化建设项目</t>
  </si>
  <si>
    <t>1.在铁黄塬村16组北面地新建产业砂石路1条，长570米，路面宽4.5米；
2.铁黄塬村2组屋后地新建产业砂石路1条，长340米，路面宽4.5米；
3.铁黄塬村6组新建产业砂石路1条，长990米，路面宽4.5米。</t>
  </si>
  <si>
    <t>产权归属:铁黄塬村股份经济合作社
资产管护主体：铁黄塬村股份经济合作社
绩效目标：该项目建成后方便12个小组群众出行，提升群众生活品质，有效提升5个村民小组群众农业生产活动以及周边两个村群众生产基础条件。</t>
  </si>
  <si>
    <t>南指挥镇</t>
  </si>
  <si>
    <t>铁黄塬村</t>
  </si>
  <si>
    <t>南指挥镇人民政府</t>
  </si>
  <si>
    <t>张海军</t>
  </si>
  <si>
    <t>0917-7585406</t>
  </si>
  <si>
    <t>2026年横水镇玉祥村田间道路砂化项目</t>
  </si>
  <si>
    <r>
      <rPr>
        <sz val="10"/>
        <rFont val="仿宋_GB2312"/>
        <charset val="134"/>
      </rPr>
      <t>砂化1组、5组田间道路长1866m、宽3.5m，合计6531</t>
    </r>
    <r>
      <rPr>
        <sz val="10"/>
        <rFont val="宋体"/>
        <charset val="134"/>
      </rPr>
      <t>㎡</t>
    </r>
    <r>
      <rPr>
        <sz val="10"/>
        <rFont val="仿宋_GB2312"/>
        <charset val="134"/>
      </rPr>
      <t>。</t>
    </r>
  </si>
  <si>
    <t>产权归属：玉祥村股份经济合作社
资产管护主体：玉祥村股份经济合作社
绩效目标:项目建成后，改善群众生产条件，方便全村323户917人出行，方便860亩基本农田耕种。
管护机制：项目建成后，由村集体聘请农村公共基础设施公益岗位人员日常管护，管护经费来源于村级农村公共基础设施管护经费。</t>
  </si>
  <si>
    <t>玉祥村</t>
  </si>
  <si>
    <t>景亚岐</t>
  </si>
  <si>
    <t>0917-7721208</t>
  </si>
  <si>
    <t>③农村供水保障设施建设</t>
  </si>
  <si>
    <t>宝鸡市凤翔区2026年度水质普检项目</t>
  </si>
  <si>
    <t>对全区12镇160个村492处供水工程实施水质普检，水样检测指标24项。</t>
  </si>
  <si>
    <t>绩效目标：保障全区125999户476226人供水水质安全。</t>
  </si>
  <si>
    <t>160个村</t>
  </si>
  <si>
    <t>区水利局</t>
  </si>
  <si>
    <t>购买材料和工程建设</t>
  </si>
  <si>
    <t>杨勇卓</t>
  </si>
  <si>
    <t>0917-7214219</t>
  </si>
  <si>
    <t>2026年南指挥镇西指挥村供水提升改造工程</t>
  </si>
  <si>
    <t>铺设PE材质供水管网13公里，管径DN110-25,安装控制阀等设施。</t>
  </si>
  <si>
    <t>产权归属：西指挥村股份经济合作社
资产管护主体：西指挥村股份经济合作社
绩效目标：供水保障人口820户3030人，其中脱贫户69户225人。
管护机制：项目建成后，由村集体聘请农村公共基础设施公益岗位人员负责日常管护，管护经费来源于市级和区本级农村公共基础设施管护经费。</t>
  </si>
  <si>
    <t>西指挥村</t>
  </si>
  <si>
    <t>2026年姚家沟镇洛峪村供水提升改造工程</t>
  </si>
  <si>
    <r>
      <rPr>
        <sz val="10"/>
        <rFont val="仿宋_GB2312"/>
        <charset val="134"/>
      </rPr>
      <t>新建30m</t>
    </r>
    <r>
      <rPr>
        <sz val="10"/>
        <rFont val="宋体"/>
        <charset val="134"/>
      </rPr>
      <t>³</t>
    </r>
    <r>
      <rPr>
        <sz val="10"/>
        <rFont val="仿宋_GB2312"/>
        <charset val="134"/>
      </rPr>
      <t>集水池1座，铺设PE材质供水管网3.5公里，管径DN90-50,安装控制阀等设施，配套消毒设备。</t>
    </r>
  </si>
  <si>
    <t>产权归属：洛峪村股份经济合作社
资产管护主体：洛峪村股份经济合作社
绩效目标：供水保障人口278户816人，其中脱贫户56户124人。
管护机制：项目建成后，由村集体聘请农村公共基础设施公益岗位人员负责日常管护，管护经费来源于市级和区本级农村公共基础设施管护经费。</t>
  </si>
  <si>
    <t>洛峪村</t>
  </si>
  <si>
    <t>2026年彪角镇彪角村供水提升改造工程</t>
  </si>
  <si>
    <t>新建功能房3间，加固维修水塔、蓄水池各1座，配套消毒设备。</t>
  </si>
  <si>
    <t>产权归属：彪角村股份经济合作社 
资产管护主体：彪角村股份经济合作社 
绩效目标：供水保障人口1026户4180人，其中脱贫户73户217人。</t>
  </si>
  <si>
    <t>彪角村</t>
  </si>
  <si>
    <t>2026年彪角镇导子村供水提升改造工程</t>
  </si>
  <si>
    <t>铺设PE材质供水管网9.5公里，管径DN110-25,安装控制阀等设施，配套消毒设备。</t>
  </si>
  <si>
    <t>产权归属：导子村股份经济合作社 
资产管护主体：导子村股份经济合作社 
绩效目标：供水保障人口887户3412人，其中脱贫户82户251人。</t>
  </si>
  <si>
    <t>导子村</t>
  </si>
  <si>
    <t>2026年彪角镇沈家坡村供水提升改造工程</t>
  </si>
  <si>
    <t>铺设PE材质供水管网5.3公里，管径DN110-25,安装控制阀等设施，配套消毒设备。</t>
  </si>
  <si>
    <t>产权归属：沈家坡村股份经济合作社 
资产管护主体：沈家坡村股份经济合作社 
绩效目标：供水保障人口452户1756人，其中脱贫户39户115人。</t>
  </si>
  <si>
    <t>沈家坡村</t>
  </si>
  <si>
    <t>2026年田家庄镇寺头村供水提升改造工程</t>
  </si>
  <si>
    <t>铺设PE材质供水管网3.8公里，管径DN90-25,安装控制阀等设施，配套消毒设备。</t>
  </si>
  <si>
    <t>产权归属：寺头村股份经济合作社 
资产管护主体：寺头村股份经济合作社 
绩效目标：供水保障人口385户1419人，其中脱贫户22户64人。</t>
  </si>
  <si>
    <t>田家庄镇</t>
  </si>
  <si>
    <t>寺头村</t>
  </si>
  <si>
    <t>2026年虢王镇万丰村供水提升改造工程</t>
  </si>
  <si>
    <t>铺设PE材质供水管网8.5公里，管径DN110-25,安装控制阀等设施，配套消毒设备。</t>
  </si>
  <si>
    <t>产权归属：万丰村股份经济合作社 
资产管护主体：万丰村股份经济合作社 
绩效目标：供水保障人口960户3499人，其中脱贫户102户313人。</t>
  </si>
  <si>
    <t>万丰村</t>
  </si>
  <si>
    <t>2026年糜杆桥镇五曲湾村供水提升改造工程</t>
  </si>
  <si>
    <t>铺设PE材质供水管网5.5公里，管径DN90-50,安装控制阀等设施。新打配机井1眼，配套消毒设备。</t>
  </si>
  <si>
    <t>产权归属：五曲湾村股份经济合作社 
资产管护主体：五曲湾村股份经济合作社 
绩效目标：供水保障人口520户1423人，其中脱贫户177户420人。</t>
  </si>
  <si>
    <t>五曲湾村</t>
  </si>
  <si>
    <t>2026年柳林镇宋村供水提升改造</t>
  </si>
  <si>
    <t>铺设PE材质供水管网13.5公里，管径DN110-25,安装控制阀等设施，配套消毒设备。</t>
  </si>
  <si>
    <t>产权归属：宋村股份经济合作社 
资产管护主体：宋村股份经济合作社 
绩效目标：供水保障人口440户1627人，其中脱贫户93户309人。</t>
  </si>
  <si>
    <t>宋村村</t>
  </si>
  <si>
    <t>2026年柳林镇东吴头村供水提升改造工程</t>
  </si>
  <si>
    <t>铺设PE材质供水管网20.5公里，管径DN110-25,安装控制阀等设施，配套消毒设备。</t>
  </si>
  <si>
    <t>产权归属：东吴头村股份经济合作社 
资产管护主体：东吴头村股份经济合作社 
绩效目标：供水保障人口1026户4114人，其中脱贫户169户601人。</t>
  </si>
  <si>
    <t>东吴头村</t>
  </si>
  <si>
    <t>2026年柳林镇大槐社村供水提升改造工程</t>
  </si>
  <si>
    <r>
      <rPr>
        <sz val="10"/>
        <rFont val="仿宋_GB2312"/>
        <charset val="134"/>
      </rPr>
      <t>新建100m</t>
    </r>
    <r>
      <rPr>
        <vertAlign val="superscript"/>
        <sz val="10"/>
        <rFont val="仿宋_GB2312"/>
        <charset val="134"/>
      </rPr>
      <t>3</t>
    </r>
    <r>
      <rPr>
        <sz val="10"/>
        <rFont val="仿宋_GB2312"/>
        <charset val="134"/>
      </rPr>
      <t>蓄水池1座，铺设PE材质供水管网5.5公里，管径DN110-25,安装控制阀等设施，配套消毒设备。</t>
    </r>
  </si>
  <si>
    <t>产权归属：大槐社村股份经济合作社 
资产管护主体：大槐社村股份经济合作社 
绩效目标：供水保障人口903户3573人，其中脱贫户89户303人。</t>
  </si>
  <si>
    <t>大槐社村</t>
  </si>
  <si>
    <t>2.人居环境整治</t>
  </si>
  <si>
    <t>②农村污水治理</t>
  </si>
  <si>
    <t>2026年彪角镇彪角村排水渠修建项目</t>
  </si>
  <si>
    <t>供销社后墙到南沟十字二组段新修50U型排水渠200米，供销社后墙外二组途经十组、彪石路到九组张拴狗门口50U型渠清淤并加盖盖板500米；八组王家沟沟口新修50U型渠50米并加盖盖板。</t>
  </si>
  <si>
    <t>产权归属：彪角村股份经济合作社
资产管护主体：彪角村股份经济合作社
绩效目标：美化村庄环境，提升村容村貌。</t>
  </si>
  <si>
    <t>2026年陈村镇托卜务村排水渠加盖项目</t>
  </si>
  <si>
    <t>项目内容及工程量：1、七组新建40cmU型渠540米（清理、基底夯实）。2、对七组新建540米40cmU型渠和六组原250米渠加盖板（18cm混凝土及10圆钢筋网）。3、六组250米和七组540米，共790米路肩硬化（0.6m宽，18cm砼）。</t>
  </si>
  <si>
    <t>产权归属：托卜务村股份经济合作社
资产管护主体：托卜务村股份经济合作社
绩效目标：改项目实施后，解决村民日常出行会车难、通行狭窄难题；完善U型排水沟建设，有效解决雨天道路积水、村内排水不畅问题，改善村庄人居环境，惠及托卜务6组、7组及沿线群众。</t>
  </si>
  <si>
    <t>托卜务村</t>
  </si>
  <si>
    <t>四、项目管理费</t>
  </si>
  <si>
    <t>1项目管理费</t>
  </si>
  <si>
    <t>①项目管理费</t>
  </si>
  <si>
    <t>2026年常态化帮扶资金项目管理费</t>
  </si>
  <si>
    <t>用于全区常态化帮扶资金项目的规划编制、项目可行性研究、招标采购、检查验收、绩效管理、公告公示、成果宣传、报账管理、档案管理、购买第三方服务等相关支出。</t>
  </si>
  <si>
    <t>保障2026年常态化帮扶资金项目管理工作的正常开展。</t>
  </si>
  <si>
    <t>项目管理费</t>
  </si>
  <si>
    <t>0917-7218239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</si>
</sst>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 numFmtId="178" formatCode="0;[Red]0"/>
  </numFmts>
  <fonts count="45">
    <font>
      <sz val="11"/>
      <color theme="1"/>
      <name val="宋体"/>
      <charset val="134"/>
      <scheme val="minor"/>
    </font>
    <font>
      <sz val="12"/>
      <name val="宋体"/>
      <charset val="134"/>
    </font>
    <font>
      <sz val="10"/>
      <name val="宋体"/>
      <charset val="134"/>
    </font>
    <font>
      <b/>
      <sz val="10"/>
      <name val="宋体"/>
      <charset val="134"/>
    </font>
    <font>
      <sz val="10"/>
      <name val="仿宋_GB2312"/>
      <charset val="134"/>
    </font>
    <font>
      <sz val="10"/>
      <color rgb="FFFF0000"/>
      <name val="宋体"/>
      <charset val="134"/>
    </font>
    <font>
      <sz val="10"/>
      <color rgb="FF000000"/>
      <name val="仿宋_GB2312"/>
      <charset val="204"/>
    </font>
    <font>
      <sz val="12"/>
      <name val="仿宋_GB2312"/>
      <charset val="134"/>
    </font>
    <font>
      <sz val="22"/>
      <name val="方正小标宋简体"/>
      <charset val="134"/>
    </font>
    <font>
      <sz val="22"/>
      <name val="仿宋_GB2312"/>
      <charset val="134"/>
    </font>
    <font>
      <sz val="12"/>
      <name val="方正小标宋简体"/>
      <charset val="134"/>
    </font>
    <font>
      <sz val="10"/>
      <name val="黑体"/>
      <charset val="134"/>
    </font>
    <font>
      <b/>
      <sz val="10"/>
      <name val="黑体"/>
      <charset val="134"/>
    </font>
    <font>
      <sz val="12"/>
      <name val="黑体"/>
      <charset val="134"/>
    </font>
    <font>
      <b/>
      <sz val="10"/>
      <color theme="1"/>
      <name val="仿宋_GB2312"/>
      <charset val="134"/>
    </font>
    <font>
      <b/>
      <sz val="10"/>
      <name val="仿宋_GB2312"/>
      <charset val="134"/>
    </font>
    <font>
      <b/>
      <sz val="10"/>
      <name val="仿宋"/>
      <charset val="134"/>
    </font>
    <font>
      <sz val="10"/>
      <color theme="1"/>
      <name val="仿宋_GB2312"/>
      <charset val="134"/>
    </font>
    <font>
      <sz val="10"/>
      <color rgb="FFFF0000"/>
      <name val="仿宋_GB2312"/>
      <charset val="134"/>
    </font>
    <font>
      <sz val="10"/>
      <name val="仿宋_GB2312"/>
      <charset val="0"/>
    </font>
    <font>
      <sz val="10"/>
      <color indexed="8"/>
      <name val="仿宋_GB2312"/>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
      <name val="仿宋_GB2312"/>
      <charset val="134"/>
    </font>
    <font>
      <sz val="10"/>
      <name val="宋体"/>
      <charset val="0"/>
    </font>
    <font>
      <sz val="10"/>
      <color rgb="FF000000"/>
      <name val="仿宋_GB2312"/>
      <charset val="134"/>
    </font>
    <font>
      <b/>
      <sz val="10"/>
      <color rgb="FF00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4" borderId="11" applyNumberFormat="0" applyAlignment="0" applyProtection="0">
      <alignment vertical="center"/>
    </xf>
    <xf numFmtId="0" fontId="31" fillId="5" borderId="12" applyNumberFormat="0" applyAlignment="0" applyProtection="0">
      <alignment vertical="center"/>
    </xf>
    <xf numFmtId="0" fontId="32" fillId="5" borderId="11" applyNumberFormat="0" applyAlignment="0" applyProtection="0">
      <alignment vertical="center"/>
    </xf>
    <xf numFmtId="0" fontId="33" fillId="6" borderId="13" applyNumberFormat="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 fillId="0" borderId="0">
      <alignment vertical="center"/>
    </xf>
    <xf numFmtId="0" fontId="1" fillId="0" borderId="0">
      <alignment vertical="center"/>
    </xf>
  </cellStyleXfs>
  <cellXfs count="137">
    <xf numFmtId="0" fontId="0" fillId="0" borderId="0" xfId="0">
      <alignment vertical="center"/>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2"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Alignment="1" applyProtection="1">
      <alignment vertical="center"/>
      <protection locked="0"/>
    </xf>
    <xf numFmtId="0" fontId="3" fillId="0" borderId="0" xfId="0" applyFont="1" applyFill="1" applyAlignment="1" applyProtection="1">
      <alignment vertical="center" wrapText="1"/>
      <protection locked="0"/>
    </xf>
    <xf numFmtId="0" fontId="4" fillId="0" borderId="0" xfId="0" applyFont="1" applyFill="1" applyBorder="1" applyAlignment="1" applyProtection="1">
      <alignment horizontal="center" vertical="center"/>
      <protection locked="0"/>
    </xf>
    <xf numFmtId="0" fontId="2" fillId="0" borderId="0" xfId="0" applyFont="1" applyFill="1" applyAlignment="1" applyProtection="1">
      <alignment vertical="center" wrapText="1"/>
      <protection locked="0"/>
    </xf>
    <xf numFmtId="0" fontId="5" fillId="0" borderId="0" xfId="0" applyFont="1" applyFill="1" applyBorder="1" applyAlignment="1" applyProtection="1">
      <alignment vertical="center"/>
      <protection locked="0"/>
    </xf>
    <xf numFmtId="0" fontId="4" fillId="0" borderId="0" xfId="0" applyFont="1" applyFill="1" applyBorder="1" applyAlignment="1" applyProtection="1">
      <alignment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center"/>
      <protection locked="0"/>
    </xf>
    <xf numFmtId="0" fontId="4" fillId="0" borderId="0" xfId="0" applyNumberFormat="1" applyFont="1" applyFill="1" applyBorder="1" applyAlignment="1" applyProtection="1">
      <alignment vertical="center" wrapText="1"/>
      <protection locked="0"/>
    </xf>
    <xf numFmtId="0" fontId="4" fillId="0" borderId="0" xfId="0" applyFont="1" applyFill="1" applyAlignment="1" applyProtection="1">
      <alignment horizontal="left" vertical="center"/>
      <protection locked="0"/>
    </xf>
    <xf numFmtId="0" fontId="2" fillId="0" borderId="0"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7" fillId="0" borderId="0" xfId="0" applyFont="1" applyFill="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7" fillId="0" borderId="0" xfId="0" applyFont="1" applyFill="1" applyAlignment="1" applyProtection="1">
      <alignment horizontal="left" vertical="center"/>
    </xf>
    <xf numFmtId="0" fontId="1" fillId="0" borderId="0" xfId="0" applyFont="1" applyFill="1" applyAlignment="1" applyProtection="1">
      <alignment horizontal="center" vertical="center"/>
    </xf>
    <xf numFmtId="0" fontId="1" fillId="0" borderId="0" xfId="0" applyFont="1" applyFill="1" applyAlignment="1" applyProtection="1">
      <alignment horizontal="left" vertical="center"/>
    </xf>
    <xf numFmtId="0" fontId="8" fillId="0" borderId="0" xfId="0" applyFont="1" applyFill="1" applyAlignment="1" applyProtection="1">
      <alignment horizontal="center" wrapText="1"/>
    </xf>
    <xf numFmtId="0" fontId="9" fillId="0" borderId="0" xfId="0" applyFont="1" applyFill="1" applyAlignment="1" applyProtection="1">
      <alignment horizontal="center" wrapText="1"/>
    </xf>
    <xf numFmtId="0" fontId="9" fillId="0" borderId="0" xfId="0" applyFont="1" applyFill="1" applyAlignment="1" applyProtection="1">
      <alignment horizontal="left" wrapText="1"/>
    </xf>
    <xf numFmtId="0" fontId="8" fillId="0" borderId="0" xfId="0" applyFont="1" applyFill="1" applyAlignment="1" applyProtection="1">
      <alignment horizontal="left" wrapText="1"/>
    </xf>
    <xf numFmtId="0" fontId="10" fillId="0" borderId="0" xfId="0" applyFont="1" applyFill="1" applyAlignment="1" applyProtection="1">
      <alignment horizontal="center" wrapText="1"/>
    </xf>
    <xf numFmtId="0" fontId="1" fillId="0" borderId="0" xfId="0" applyFont="1" applyFill="1" applyAlignment="1" applyProtection="1">
      <alignment horizontal="center" wrapText="1"/>
    </xf>
    <xf numFmtId="0" fontId="7" fillId="0" borderId="0" xfId="0" applyFont="1" applyFill="1" applyAlignment="1" applyProtection="1">
      <alignment horizontal="center" wrapText="1"/>
    </xf>
    <xf numFmtId="0" fontId="7" fillId="0" borderId="0"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1" xfId="0" applyFont="1" applyFill="1" applyBorder="1" applyAlignment="1" applyProtection="1">
      <alignment horizont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1" fillId="0" borderId="2" xfId="50" applyNumberFormat="1" applyFont="1" applyFill="1" applyBorder="1" applyAlignment="1" applyProtection="1">
      <alignment horizontal="center" vertical="center" wrapText="1"/>
    </xf>
    <xf numFmtId="0" fontId="13" fillId="0" borderId="2" xfId="5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14" fillId="0" borderId="2" xfId="0" applyFont="1" applyFill="1" applyBorder="1" applyAlignment="1" applyProtection="1">
      <alignment horizontal="left" vertical="center" wrapText="1"/>
    </xf>
    <xf numFmtId="0" fontId="15" fillId="0" borderId="2" xfId="0" applyFont="1" applyFill="1" applyBorder="1" applyAlignment="1" applyProtection="1">
      <alignment horizontal="center" vertical="center" wrapText="1"/>
    </xf>
    <xf numFmtId="0" fontId="15"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16" fillId="0" borderId="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49" fontId="14"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16" fillId="0" borderId="2" xfId="0" applyFont="1" applyFill="1" applyBorder="1" applyAlignment="1" applyProtection="1">
      <alignment horizontal="center" vertical="center"/>
    </xf>
    <xf numFmtId="0" fontId="17"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49" fontId="18"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17" fillId="0" borderId="2" xfId="0" applyFont="1" applyFill="1" applyBorder="1" applyAlignment="1" applyProtection="1">
      <alignment horizontal="center" vertical="center" wrapText="1"/>
    </xf>
    <xf numFmtId="49" fontId="17"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vertical="center"/>
    </xf>
    <xf numFmtId="49" fontId="19" fillId="0" borderId="2" xfId="0" applyNumberFormat="1" applyFont="1" applyFill="1" applyBorder="1" applyAlignment="1" applyProtection="1">
      <alignment horizontal="center" vertical="center" wrapText="1"/>
    </xf>
    <xf numFmtId="49" fontId="19" fillId="0" borderId="2" xfId="0" applyNumberFormat="1" applyFont="1" applyFill="1" applyBorder="1" applyAlignment="1" applyProtection="1">
      <alignment horizontal="left" vertical="center" wrapText="1"/>
    </xf>
    <xf numFmtId="0" fontId="19"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vertical="center"/>
    </xf>
    <xf numFmtId="0" fontId="2" fillId="0" borderId="0" xfId="0" applyFont="1" applyFill="1" applyBorder="1" applyAlignment="1" applyProtection="1">
      <alignment vertical="center"/>
    </xf>
    <xf numFmtId="0" fontId="4" fillId="0" borderId="2" xfId="49" applyFont="1" applyFill="1" applyBorder="1" applyAlignment="1" applyProtection="1">
      <alignment horizontal="center" vertical="center" wrapText="1"/>
    </xf>
    <xf numFmtId="0" fontId="4" fillId="0" borderId="0" xfId="0" applyFont="1" applyFill="1" applyAlignment="1" applyProtection="1">
      <alignment vertical="center"/>
    </xf>
    <xf numFmtId="0" fontId="4" fillId="0" borderId="2" xfId="0" applyFont="1" applyFill="1" applyBorder="1" applyAlignment="1" applyProtection="1">
      <alignment vertical="center" wrapText="1"/>
    </xf>
    <xf numFmtId="0" fontId="6" fillId="0" borderId="2"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2" borderId="2" xfId="49" applyFont="1" applyFill="1" applyBorder="1" applyAlignment="1" applyProtection="1">
      <alignment horizontal="left" vertical="center" wrapText="1"/>
    </xf>
    <xf numFmtId="0" fontId="4" fillId="2" borderId="2"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xf>
    <xf numFmtId="0" fontId="4" fillId="2" borderId="2" xfId="49" applyFont="1" applyFill="1" applyBorder="1" applyAlignment="1" applyProtection="1">
      <alignment horizontal="center" vertical="center" wrapText="1"/>
    </xf>
    <xf numFmtId="0" fontId="4" fillId="0" borderId="2" xfId="0" applyFont="1" applyFill="1" applyBorder="1" applyAlignment="1" applyProtection="1">
      <alignment vertical="center"/>
    </xf>
    <xf numFmtId="0" fontId="15" fillId="0" borderId="2" xfId="0" applyFont="1" applyFill="1" applyBorder="1" applyAlignment="1" applyProtection="1">
      <alignment horizontal="center" vertical="center"/>
    </xf>
    <xf numFmtId="49" fontId="15" fillId="0" borderId="2" xfId="0" applyNumberFormat="1" applyFont="1" applyFill="1" applyBorder="1" applyAlignment="1" applyProtection="1">
      <alignment horizontal="left" vertical="center" wrapText="1"/>
    </xf>
    <xf numFmtId="0" fontId="15" fillId="0" borderId="2" xfId="0" applyFont="1" applyFill="1" applyBorder="1" applyAlignment="1" applyProtection="1">
      <alignment vertical="center"/>
    </xf>
    <xf numFmtId="0" fontId="4" fillId="0" borderId="2" xfId="0" applyNumberFormat="1" applyFont="1" applyFill="1" applyBorder="1" applyAlignment="1" applyProtection="1">
      <alignment horizontal="center" vertical="center"/>
    </xf>
    <xf numFmtId="0" fontId="4"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2" fillId="0" borderId="0" xfId="0" applyFont="1" applyFill="1" applyAlignment="1" applyProtection="1">
      <alignment vertical="center" wrapText="1"/>
    </xf>
    <xf numFmtId="0" fontId="18" fillId="0" borderId="2" xfId="0" applyFont="1" applyFill="1" applyBorder="1" applyAlignment="1" applyProtection="1">
      <alignment horizontal="center" vertical="center"/>
    </xf>
    <xf numFmtId="0" fontId="4" fillId="0" borderId="2" xfId="49" applyNumberFormat="1" applyFont="1" applyFill="1" applyBorder="1" applyAlignment="1" applyProtection="1">
      <alignment horizontal="center" vertical="center" wrapText="1"/>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15" fillId="0" borderId="2"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5"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2" fillId="0" borderId="0" xfId="0" applyFont="1" applyFill="1" applyAlignment="1" applyProtection="1">
      <alignment vertical="center"/>
    </xf>
    <xf numFmtId="0" fontId="20" fillId="0" borderId="2" xfId="0" applyFont="1" applyFill="1" applyBorder="1" applyAlignment="1" applyProtection="1">
      <alignment horizontal="center" vertical="center"/>
    </xf>
    <xf numFmtId="0" fontId="19" fillId="0" borderId="2" xfId="0" applyFont="1" applyFill="1" applyBorder="1" applyAlignment="1" applyProtection="1">
      <alignment horizontal="center" vertical="center" wrapText="1"/>
    </xf>
    <xf numFmtId="0" fontId="19" fillId="0" borderId="2" xfId="0" applyFont="1" applyFill="1" applyBorder="1" applyAlignment="1" applyProtection="1">
      <alignment horizontal="left" vertical="center" wrapText="1"/>
    </xf>
    <xf numFmtId="0" fontId="19" fillId="0" borderId="2" xfId="49" applyFont="1" applyFill="1" applyBorder="1" applyAlignment="1" applyProtection="1">
      <alignment horizontal="left" vertical="center" wrapText="1"/>
    </xf>
    <xf numFmtId="0" fontId="19" fillId="0" borderId="2" xfId="0" applyFont="1" applyFill="1" applyBorder="1" applyAlignment="1" applyProtection="1">
      <alignment horizontal="center" vertical="center"/>
    </xf>
    <xf numFmtId="0" fontId="19" fillId="0" borderId="2" xfId="49" applyFont="1" applyFill="1" applyBorder="1" applyAlignment="1" applyProtection="1">
      <alignment horizontal="center" vertical="center" wrapText="1"/>
    </xf>
    <xf numFmtId="0" fontId="19" fillId="0" borderId="2" xfId="49" applyNumberFormat="1" applyFont="1" applyFill="1" applyBorder="1" applyAlignment="1" applyProtection="1">
      <alignment horizontal="center" vertical="center" wrapText="1"/>
    </xf>
    <xf numFmtId="0" fontId="19" fillId="0" borderId="2" xfId="0" applyFont="1" applyFill="1" applyBorder="1" applyAlignment="1" applyProtection="1">
      <alignment vertical="center" wrapText="1"/>
    </xf>
    <xf numFmtId="0" fontId="4" fillId="0" borderId="2" xfId="5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4" fillId="0" borderId="2" xfId="0" applyFont="1" applyFill="1" applyBorder="1" applyAlignment="1" applyProtection="1">
      <alignment horizontal="justify" vertical="center" wrapText="1"/>
    </xf>
    <xf numFmtId="49" fontId="20"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6" fillId="0" borderId="0" xfId="0" applyFont="1" applyFill="1" applyAlignment="1" applyProtection="1">
      <alignment horizontal="left" vertical="top" wrapText="1"/>
    </xf>
    <xf numFmtId="0" fontId="4" fillId="0" borderId="2" xfId="49" applyNumberFormat="1" applyFont="1" applyFill="1" applyBorder="1" applyAlignment="1" applyProtection="1">
      <alignment horizontal="left" vertical="center" wrapText="1"/>
    </xf>
    <xf numFmtId="0" fontId="4" fillId="0" borderId="2" xfId="49" applyFont="1" applyFill="1" applyBorder="1" applyAlignment="1" applyProtection="1">
      <alignment horizontal="left" vertical="center" wrapText="1"/>
    </xf>
    <xf numFmtId="176" fontId="4" fillId="0" borderId="2" xfId="49" applyNumberFormat="1" applyFont="1" applyFill="1" applyBorder="1" applyAlignment="1" applyProtection="1">
      <alignment horizontal="center" vertical="center" wrapText="1"/>
    </xf>
    <xf numFmtId="177" fontId="4" fillId="0" borderId="2" xfId="49" applyNumberFormat="1" applyFont="1" applyFill="1" applyBorder="1" applyAlignment="1" applyProtection="1">
      <alignment horizontal="center" vertical="center" wrapText="1"/>
    </xf>
    <xf numFmtId="178" fontId="4" fillId="0" borderId="2" xfId="0" applyNumberFormat="1" applyFont="1" applyFill="1" applyBorder="1" applyAlignment="1" applyProtection="1">
      <alignment horizontal="center" vertical="center" wrapText="1"/>
    </xf>
    <xf numFmtId="178" fontId="4" fillId="0" borderId="2" xfId="49"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vertical="center" wrapText="1"/>
    </xf>
    <xf numFmtId="0" fontId="17" fillId="0" borderId="2" xfId="0" applyFont="1" applyFill="1" applyBorder="1" applyAlignment="1" applyProtection="1">
      <alignment horizontal="center" vertical="center"/>
    </xf>
    <xf numFmtId="0" fontId="4" fillId="0" borderId="4" xfId="0" applyNumberFormat="1" applyFont="1" applyFill="1" applyBorder="1" applyAlignment="1" applyProtection="1">
      <alignment horizontal="left" vertical="center" wrapText="1"/>
    </xf>
    <xf numFmtId="0" fontId="4" fillId="0" borderId="0" xfId="0" applyFont="1" applyFill="1" applyAlignment="1" applyProtection="1">
      <alignment horizontal="center" vertical="center"/>
    </xf>
    <xf numFmtId="0" fontId="21" fillId="0" borderId="2" xfId="0" applyFont="1" applyFill="1" applyBorder="1" applyAlignment="1" applyProtection="1">
      <alignment horizontal="center" vertical="center" wrapText="1"/>
    </xf>
    <xf numFmtId="0" fontId="21" fillId="0" borderId="2"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3" fillId="0" borderId="2" xfId="0" applyFont="1" applyFill="1" applyBorder="1" applyAlignment="1" applyProtection="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10403840" y="652462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10403840" y="16732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10403840" y="1965325"/>
          <a:ext cx="45085" cy="235585"/>
        </a:xfrm>
        <a:prstGeom prst="rect">
          <a:avLst/>
        </a:prstGeom>
        <a:noFill/>
        <a:ln w="9525">
          <a:noFill/>
        </a:ln>
      </xdr:spPr>
    </xdr:pic>
    <xdr:clientData/>
  </xdr:twoCellAnchor>
  <xdr:twoCellAnchor editAs="oneCell">
    <xdr:from>
      <xdr:col>4</xdr:col>
      <xdr:colOff>0</xdr:colOff>
      <xdr:row>17</xdr:row>
      <xdr:rowOff>0</xdr:rowOff>
    </xdr:from>
    <xdr:to>
      <xdr:col>4</xdr:col>
      <xdr:colOff>45720</xdr:colOff>
      <xdr:row>17</xdr:row>
      <xdr:rowOff>247650</xdr:rowOff>
    </xdr:to>
    <xdr:pic>
      <xdr:nvPicPr>
        <xdr:cNvPr id="5" name="Picture 23" descr="clip_image3382"/>
        <xdr:cNvPicPr>
          <a:picLocks noChangeAspect="1"/>
        </xdr:cNvPicPr>
      </xdr:nvPicPr>
      <xdr:blipFill>
        <a:blip r:embed="rId1"/>
        <a:stretch>
          <a:fillRect/>
        </a:stretch>
      </xdr:blipFill>
      <xdr:spPr>
        <a:xfrm>
          <a:off x="10403840" y="9979025"/>
          <a:ext cx="45720" cy="24765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6" name="Picture 3155" hidden="1"/>
        <xdr:cNvPicPr/>
      </xdr:nvPicPr>
      <xdr:blipFill>
        <a:blip r:embed="rId2"/>
        <a:stretch>
          <a:fillRect/>
        </a:stretch>
      </xdr:blipFill>
      <xdr:spPr>
        <a:xfrm>
          <a:off x="9156065" y="99790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7" name="Picture 3155" hidden="1"/>
        <xdr:cNvPicPr/>
      </xdr:nvPicPr>
      <xdr:blipFill>
        <a:blip r:embed="rId2"/>
        <a:stretch>
          <a:fillRect/>
        </a:stretch>
      </xdr:blipFill>
      <xdr:spPr>
        <a:xfrm>
          <a:off x="9156065" y="99790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47625</xdr:rowOff>
    </xdr:to>
    <xdr:pic>
      <xdr:nvPicPr>
        <xdr:cNvPr id="8" name="Picture 23" descr="clip_image3382"/>
        <xdr:cNvPicPr>
          <a:picLocks noChangeAspect="1"/>
        </xdr:cNvPicPr>
      </xdr:nvPicPr>
      <xdr:blipFill>
        <a:blip r:embed="rId1"/>
        <a:stretch>
          <a:fillRect/>
        </a:stretch>
      </xdr:blipFill>
      <xdr:spPr>
        <a:xfrm>
          <a:off x="10403840" y="0"/>
          <a:ext cx="45720" cy="24765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9156065"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9156065"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29210</xdr:rowOff>
    </xdr:to>
    <xdr:pic>
      <xdr:nvPicPr>
        <xdr:cNvPr id="11" name="Picture 23" descr="clip_image3382"/>
        <xdr:cNvPicPr>
          <a:picLocks noChangeAspect="1"/>
        </xdr:cNvPicPr>
      </xdr:nvPicPr>
      <xdr:blipFill>
        <a:blip r:embed="rId1"/>
        <a:stretch>
          <a:fillRect/>
        </a:stretch>
      </xdr:blipFill>
      <xdr:spPr>
        <a:xfrm>
          <a:off x="10403840" y="0"/>
          <a:ext cx="45720" cy="22923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9156065" y="0"/>
          <a:ext cx="695325" cy="17145"/>
        </a:xfrm>
        <a:prstGeom prst="rect">
          <a:avLst/>
        </a:prstGeom>
        <a:noFill/>
        <a:ln w="9525">
          <a:noFill/>
        </a:ln>
      </xdr:spPr>
    </xdr:pic>
    <xdr:clientData/>
  </xdr:twoCellAnchor>
  <xdr:twoCellAnchor editAs="oneCell">
    <xdr:from>
      <xdr:col>4</xdr:col>
      <xdr:colOff>0</xdr:colOff>
      <xdr:row>36</xdr:row>
      <xdr:rowOff>0</xdr:rowOff>
    </xdr:from>
    <xdr:to>
      <xdr:col>4</xdr:col>
      <xdr:colOff>45720</xdr:colOff>
      <xdr:row>36</xdr:row>
      <xdr:rowOff>235585</xdr:rowOff>
    </xdr:to>
    <xdr:pic>
      <xdr:nvPicPr>
        <xdr:cNvPr id="13" name="Picture 23" descr="clip_image3382"/>
        <xdr:cNvPicPr>
          <a:picLocks noChangeAspect="1"/>
        </xdr:cNvPicPr>
      </xdr:nvPicPr>
      <xdr:blipFill>
        <a:blip r:embed="rId1"/>
        <a:stretch>
          <a:fillRect/>
        </a:stretch>
      </xdr:blipFill>
      <xdr:spPr>
        <a:xfrm>
          <a:off x="10403840" y="27339925"/>
          <a:ext cx="45720" cy="235585"/>
        </a:xfrm>
        <a:prstGeom prst="rect">
          <a:avLst/>
        </a:prstGeom>
        <a:noFill/>
        <a:ln w="9525">
          <a:noFill/>
        </a:ln>
      </xdr:spPr>
    </xdr:pic>
    <xdr:clientData/>
  </xdr:twoCellAnchor>
  <xdr:twoCellAnchor editAs="oneCell">
    <xdr:from>
      <xdr:col>4</xdr:col>
      <xdr:colOff>0</xdr:colOff>
      <xdr:row>10</xdr:row>
      <xdr:rowOff>0</xdr:rowOff>
    </xdr:from>
    <xdr:to>
      <xdr:col>4</xdr:col>
      <xdr:colOff>45085</xdr:colOff>
      <xdr:row>10</xdr:row>
      <xdr:rowOff>235585</xdr:rowOff>
    </xdr:to>
    <xdr:pic>
      <xdr:nvPicPr>
        <xdr:cNvPr id="14" name="Picture 23" descr="clip_image3382"/>
        <xdr:cNvPicPr>
          <a:picLocks noChangeAspect="1"/>
        </xdr:cNvPicPr>
      </xdr:nvPicPr>
      <xdr:blipFill>
        <a:blip r:embed="rId1"/>
        <a:stretch>
          <a:fillRect/>
        </a:stretch>
      </xdr:blipFill>
      <xdr:spPr>
        <a:xfrm>
          <a:off x="10403840" y="28162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15" name="Picture 23" descr="clip_image3382"/>
        <xdr:cNvPicPr>
          <a:picLocks noChangeAspect="1"/>
        </xdr:cNvPicPr>
      </xdr:nvPicPr>
      <xdr:blipFill>
        <a:blip r:embed="rId1"/>
        <a:stretch>
          <a:fillRect/>
        </a:stretch>
      </xdr:blipFill>
      <xdr:spPr>
        <a:xfrm>
          <a:off x="10403840" y="6524625"/>
          <a:ext cx="45720" cy="2476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14605</xdr:rowOff>
    </xdr:to>
    <xdr:pic>
      <xdr:nvPicPr>
        <xdr:cNvPr id="16" name="Picture 3155" hidden="1"/>
        <xdr:cNvPicPr/>
      </xdr:nvPicPr>
      <xdr:blipFill>
        <a:blip r:embed="rId2"/>
        <a:stretch>
          <a:fillRect/>
        </a:stretch>
      </xdr:blipFill>
      <xdr:spPr>
        <a:xfrm>
          <a:off x="9156065" y="6524625"/>
          <a:ext cx="695325" cy="14605"/>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21590</xdr:rowOff>
    </xdr:to>
    <xdr:pic>
      <xdr:nvPicPr>
        <xdr:cNvPr id="17" name="Picture 3155" hidden="1"/>
        <xdr:cNvPicPr/>
      </xdr:nvPicPr>
      <xdr:blipFill>
        <a:blip r:embed="rId2"/>
        <a:stretch>
          <a:fillRect/>
        </a:stretch>
      </xdr:blipFill>
      <xdr:spPr>
        <a:xfrm>
          <a:off x="9156065" y="6524625"/>
          <a:ext cx="695325" cy="21590"/>
        </a:xfrm>
        <a:prstGeom prst="rect">
          <a:avLst/>
        </a:prstGeom>
        <a:noFill/>
        <a:ln w="9525">
          <a:noFill/>
        </a:ln>
      </xdr:spPr>
    </xdr:pic>
    <xdr:clientData/>
  </xdr:twoCellAnchor>
  <xdr:twoCellAnchor editAs="oneCell">
    <xdr:from>
      <xdr:col>4</xdr:col>
      <xdr:colOff>0</xdr:colOff>
      <xdr:row>15</xdr:row>
      <xdr:rowOff>0</xdr:rowOff>
    </xdr:from>
    <xdr:to>
      <xdr:col>4</xdr:col>
      <xdr:colOff>45085</xdr:colOff>
      <xdr:row>15</xdr:row>
      <xdr:rowOff>235585</xdr:rowOff>
    </xdr:to>
    <xdr:pic>
      <xdr:nvPicPr>
        <xdr:cNvPr id="18" name="Picture 23" descr="clip_image3382"/>
        <xdr:cNvPicPr>
          <a:picLocks noChangeAspect="1"/>
        </xdr:cNvPicPr>
      </xdr:nvPicPr>
      <xdr:blipFill>
        <a:blip r:embed="rId1"/>
        <a:stretch>
          <a:fillRect/>
        </a:stretch>
      </xdr:blipFill>
      <xdr:spPr>
        <a:xfrm>
          <a:off x="10403840" y="9420225"/>
          <a:ext cx="45085" cy="235585"/>
        </a:xfrm>
        <a:prstGeom prst="rect">
          <a:avLst/>
        </a:prstGeom>
        <a:noFill/>
        <a:ln w="9525">
          <a:noFill/>
        </a:ln>
      </xdr:spPr>
    </xdr:pic>
    <xdr:clientData/>
  </xdr:twoCellAnchor>
  <xdr:twoCellAnchor editAs="oneCell">
    <xdr:from>
      <xdr:col>4</xdr:col>
      <xdr:colOff>0</xdr:colOff>
      <xdr:row>15</xdr:row>
      <xdr:rowOff>0</xdr:rowOff>
    </xdr:from>
    <xdr:to>
      <xdr:col>4</xdr:col>
      <xdr:colOff>45720</xdr:colOff>
      <xdr:row>15</xdr:row>
      <xdr:rowOff>247650</xdr:rowOff>
    </xdr:to>
    <xdr:pic>
      <xdr:nvPicPr>
        <xdr:cNvPr id="19" name="Picture 23" descr="clip_image3382"/>
        <xdr:cNvPicPr>
          <a:picLocks noChangeAspect="1"/>
        </xdr:cNvPicPr>
      </xdr:nvPicPr>
      <xdr:blipFill>
        <a:blip r:embed="rId1"/>
        <a:stretch>
          <a:fillRect/>
        </a:stretch>
      </xdr:blipFill>
      <xdr:spPr>
        <a:xfrm>
          <a:off x="10403840" y="9420225"/>
          <a:ext cx="45720" cy="247650"/>
        </a:xfrm>
        <a:prstGeom prst="rect">
          <a:avLst/>
        </a:prstGeom>
        <a:noFill/>
        <a:ln w="9525">
          <a:noFill/>
        </a:ln>
      </xdr:spPr>
    </xdr:pic>
    <xdr:clientData/>
  </xdr:twoCellAnchor>
  <xdr:twoCellAnchor editAs="oneCell">
    <xdr:from>
      <xdr:col>3</xdr:col>
      <xdr:colOff>0</xdr:colOff>
      <xdr:row>15</xdr:row>
      <xdr:rowOff>0</xdr:rowOff>
    </xdr:from>
    <xdr:to>
      <xdr:col>3</xdr:col>
      <xdr:colOff>695325</xdr:colOff>
      <xdr:row>15</xdr:row>
      <xdr:rowOff>14605</xdr:rowOff>
    </xdr:to>
    <xdr:pic>
      <xdr:nvPicPr>
        <xdr:cNvPr id="20" name="Picture 3155" hidden="1"/>
        <xdr:cNvPicPr/>
      </xdr:nvPicPr>
      <xdr:blipFill>
        <a:blip r:embed="rId2"/>
        <a:stretch>
          <a:fillRect/>
        </a:stretch>
      </xdr:blipFill>
      <xdr:spPr>
        <a:xfrm>
          <a:off x="9156065" y="9420225"/>
          <a:ext cx="695325" cy="14605"/>
        </a:xfrm>
        <a:prstGeom prst="rect">
          <a:avLst/>
        </a:prstGeom>
        <a:noFill/>
        <a:ln w="9525">
          <a:noFill/>
        </a:ln>
      </xdr:spPr>
    </xdr:pic>
    <xdr:clientData/>
  </xdr:twoCellAnchor>
  <xdr:twoCellAnchor editAs="oneCell">
    <xdr:from>
      <xdr:col>3</xdr:col>
      <xdr:colOff>0</xdr:colOff>
      <xdr:row>15</xdr:row>
      <xdr:rowOff>0</xdr:rowOff>
    </xdr:from>
    <xdr:to>
      <xdr:col>3</xdr:col>
      <xdr:colOff>695325</xdr:colOff>
      <xdr:row>15</xdr:row>
      <xdr:rowOff>21590</xdr:rowOff>
    </xdr:to>
    <xdr:pic>
      <xdr:nvPicPr>
        <xdr:cNvPr id="21" name="Picture 3155" hidden="1"/>
        <xdr:cNvPicPr/>
      </xdr:nvPicPr>
      <xdr:blipFill>
        <a:blip r:embed="rId2"/>
        <a:stretch>
          <a:fillRect/>
        </a:stretch>
      </xdr:blipFill>
      <xdr:spPr>
        <a:xfrm>
          <a:off x="9156065" y="94202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35560</xdr:rowOff>
    </xdr:to>
    <xdr:pic>
      <xdr:nvPicPr>
        <xdr:cNvPr id="22" name="Picture 23" descr="clip_image3382"/>
        <xdr:cNvPicPr>
          <a:picLocks noChangeAspect="1"/>
        </xdr:cNvPicPr>
      </xdr:nvPicPr>
      <xdr:blipFill>
        <a:blip r:embed="rId1"/>
        <a:stretch>
          <a:fillRect/>
        </a:stretch>
      </xdr:blipFill>
      <xdr:spPr>
        <a:xfrm>
          <a:off x="10403840"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23" name="Picture 23" descr="clip_image3382"/>
        <xdr:cNvPicPr>
          <a:picLocks noChangeAspect="1"/>
        </xdr:cNvPicPr>
      </xdr:nvPicPr>
      <xdr:blipFill>
        <a:blip r:embed="rId1"/>
        <a:stretch>
          <a:fillRect/>
        </a:stretch>
      </xdr:blipFill>
      <xdr:spPr>
        <a:xfrm>
          <a:off x="10403840" y="1965325"/>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4" name="Picture 3155" hidden="1"/>
        <xdr:cNvPicPr/>
      </xdr:nvPicPr>
      <xdr:blipFill>
        <a:blip r:embed="rId2"/>
        <a:stretch>
          <a:fillRect/>
        </a:stretch>
      </xdr:blipFill>
      <xdr:spPr>
        <a:xfrm>
          <a:off x="9156065" y="196532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5" name="Picture 3155" hidden="1"/>
        <xdr:cNvPicPr/>
      </xdr:nvPicPr>
      <xdr:blipFill>
        <a:blip r:embed="rId2"/>
        <a:stretch>
          <a:fillRect/>
        </a:stretch>
      </xdr:blipFill>
      <xdr:spPr>
        <a:xfrm>
          <a:off x="9156065" y="1965325"/>
          <a:ext cx="695325" cy="21590"/>
        </a:xfrm>
        <a:prstGeom prst="rect">
          <a:avLst/>
        </a:prstGeom>
        <a:noFill/>
        <a:ln w="9525">
          <a:noFill/>
        </a:ln>
      </xdr:spPr>
    </xdr:pic>
    <xdr:clientData/>
  </xdr:twoCellAnchor>
  <xdr:twoCellAnchor editAs="oneCell">
    <xdr:from>
      <xdr:col>4</xdr:col>
      <xdr:colOff>0</xdr:colOff>
      <xdr:row>55</xdr:row>
      <xdr:rowOff>0</xdr:rowOff>
    </xdr:from>
    <xdr:to>
      <xdr:col>4</xdr:col>
      <xdr:colOff>45720</xdr:colOff>
      <xdr:row>55</xdr:row>
      <xdr:rowOff>246380</xdr:rowOff>
    </xdr:to>
    <xdr:pic>
      <xdr:nvPicPr>
        <xdr:cNvPr id="26" name="Picture 23" descr="clip_image3382"/>
        <xdr:cNvPicPr>
          <a:picLocks noChangeAspect="1"/>
        </xdr:cNvPicPr>
      </xdr:nvPicPr>
      <xdr:blipFill>
        <a:blip r:embed="rId1"/>
        <a:stretch>
          <a:fillRect/>
        </a:stretch>
      </xdr:blipFill>
      <xdr:spPr>
        <a:xfrm>
          <a:off x="10403840" y="40890825"/>
          <a:ext cx="45720" cy="24638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13970</xdr:rowOff>
    </xdr:to>
    <xdr:pic>
      <xdr:nvPicPr>
        <xdr:cNvPr id="27" name="Picture 3155" hidden="1"/>
        <xdr:cNvPicPr/>
      </xdr:nvPicPr>
      <xdr:blipFill>
        <a:blip r:embed="rId2"/>
        <a:stretch>
          <a:fillRect/>
        </a:stretch>
      </xdr:blipFill>
      <xdr:spPr>
        <a:xfrm>
          <a:off x="9156065" y="40890825"/>
          <a:ext cx="695325" cy="1397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20320</xdr:rowOff>
    </xdr:to>
    <xdr:pic>
      <xdr:nvPicPr>
        <xdr:cNvPr id="28" name="Picture 3155" hidden="1"/>
        <xdr:cNvPicPr/>
      </xdr:nvPicPr>
      <xdr:blipFill>
        <a:blip r:embed="rId2"/>
        <a:stretch>
          <a:fillRect/>
        </a:stretch>
      </xdr:blipFill>
      <xdr:spPr>
        <a:xfrm>
          <a:off x="9156065" y="40890825"/>
          <a:ext cx="695325" cy="20320"/>
        </a:xfrm>
        <a:prstGeom prst="rect">
          <a:avLst/>
        </a:prstGeom>
        <a:noFill/>
        <a:ln w="9525">
          <a:noFill/>
        </a:ln>
      </xdr:spPr>
    </xdr:pic>
    <xdr:clientData/>
  </xdr:twoCellAnchor>
  <xdr:twoCellAnchor editAs="oneCell">
    <xdr:from>
      <xdr:col>4</xdr:col>
      <xdr:colOff>0</xdr:colOff>
      <xdr:row>55</xdr:row>
      <xdr:rowOff>0</xdr:rowOff>
    </xdr:from>
    <xdr:to>
      <xdr:col>4</xdr:col>
      <xdr:colOff>45720</xdr:colOff>
      <xdr:row>55</xdr:row>
      <xdr:rowOff>229235</xdr:rowOff>
    </xdr:to>
    <xdr:pic>
      <xdr:nvPicPr>
        <xdr:cNvPr id="29" name="Picture 23" descr="clip_image3382"/>
        <xdr:cNvPicPr>
          <a:picLocks noChangeAspect="1"/>
        </xdr:cNvPicPr>
      </xdr:nvPicPr>
      <xdr:blipFill>
        <a:blip r:embed="rId1"/>
        <a:stretch>
          <a:fillRect/>
        </a:stretch>
      </xdr:blipFill>
      <xdr:spPr>
        <a:xfrm>
          <a:off x="10403840" y="40890825"/>
          <a:ext cx="45720" cy="229235"/>
        </a:xfrm>
        <a:prstGeom prst="rect">
          <a:avLst/>
        </a:prstGeom>
        <a:noFill/>
        <a:ln w="9525">
          <a:noFill/>
        </a:ln>
      </xdr:spPr>
    </xdr:pic>
    <xdr:clientData/>
  </xdr:twoCellAnchor>
  <xdr:twoCellAnchor editAs="oneCell">
    <xdr:from>
      <xdr:col>4</xdr:col>
      <xdr:colOff>0</xdr:colOff>
      <xdr:row>36</xdr:row>
      <xdr:rowOff>0</xdr:rowOff>
    </xdr:from>
    <xdr:to>
      <xdr:col>4</xdr:col>
      <xdr:colOff>46355</xdr:colOff>
      <xdr:row>36</xdr:row>
      <xdr:rowOff>235585</xdr:rowOff>
    </xdr:to>
    <xdr:pic>
      <xdr:nvPicPr>
        <xdr:cNvPr id="30" name="Picture 23" descr="clip_image3382"/>
        <xdr:cNvPicPr>
          <a:picLocks noChangeAspect="1"/>
        </xdr:cNvPicPr>
      </xdr:nvPicPr>
      <xdr:blipFill>
        <a:blip r:embed="rId1"/>
        <a:stretch>
          <a:fillRect/>
        </a:stretch>
      </xdr:blipFill>
      <xdr:spPr>
        <a:xfrm>
          <a:off x="10403840" y="27339925"/>
          <a:ext cx="46355" cy="235585"/>
        </a:xfrm>
        <a:prstGeom prst="rect">
          <a:avLst/>
        </a:prstGeom>
        <a:noFill/>
        <a:ln w="9525">
          <a:noFill/>
        </a:ln>
      </xdr:spPr>
    </xdr:pic>
    <xdr:clientData/>
  </xdr:twoCellAnchor>
  <xdr:twoCellAnchor editAs="oneCell">
    <xdr:from>
      <xdr:col>3</xdr:col>
      <xdr:colOff>0</xdr:colOff>
      <xdr:row>36</xdr:row>
      <xdr:rowOff>0</xdr:rowOff>
    </xdr:from>
    <xdr:to>
      <xdr:col>3</xdr:col>
      <xdr:colOff>695325</xdr:colOff>
      <xdr:row>36</xdr:row>
      <xdr:rowOff>12700</xdr:rowOff>
    </xdr:to>
    <xdr:pic>
      <xdr:nvPicPr>
        <xdr:cNvPr id="31" name="Picture 3155" hidden="1"/>
        <xdr:cNvPicPr/>
      </xdr:nvPicPr>
      <xdr:blipFill>
        <a:blip r:embed="rId2"/>
        <a:stretch>
          <a:fillRect/>
        </a:stretch>
      </xdr:blipFill>
      <xdr:spPr>
        <a:xfrm>
          <a:off x="9156065" y="27339925"/>
          <a:ext cx="695325" cy="12700"/>
        </a:xfrm>
        <a:prstGeom prst="rect">
          <a:avLst/>
        </a:prstGeom>
        <a:noFill/>
        <a:ln w="9525">
          <a:noFill/>
        </a:ln>
      </xdr:spPr>
    </xdr:pic>
    <xdr:clientData/>
  </xdr:twoCellAnchor>
  <xdr:twoCellAnchor editAs="oneCell">
    <xdr:from>
      <xdr:col>3</xdr:col>
      <xdr:colOff>0</xdr:colOff>
      <xdr:row>36</xdr:row>
      <xdr:rowOff>0</xdr:rowOff>
    </xdr:from>
    <xdr:to>
      <xdr:col>3</xdr:col>
      <xdr:colOff>695325</xdr:colOff>
      <xdr:row>36</xdr:row>
      <xdr:rowOff>24765</xdr:rowOff>
    </xdr:to>
    <xdr:pic>
      <xdr:nvPicPr>
        <xdr:cNvPr id="32" name="Picture 3155" hidden="1"/>
        <xdr:cNvPicPr/>
      </xdr:nvPicPr>
      <xdr:blipFill>
        <a:blip r:embed="rId2"/>
        <a:stretch>
          <a:fillRect/>
        </a:stretch>
      </xdr:blipFill>
      <xdr:spPr>
        <a:xfrm>
          <a:off x="9156065" y="27339925"/>
          <a:ext cx="695325" cy="24765"/>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12700</xdr:rowOff>
    </xdr:to>
    <xdr:pic>
      <xdr:nvPicPr>
        <xdr:cNvPr id="33" name="Picture 3155" hidden="1"/>
        <xdr:cNvPicPr/>
      </xdr:nvPicPr>
      <xdr:blipFill>
        <a:blip r:embed="rId2"/>
        <a:stretch>
          <a:fillRect/>
        </a:stretch>
      </xdr:blipFill>
      <xdr:spPr>
        <a:xfrm>
          <a:off x="9156065" y="40890825"/>
          <a:ext cx="695325" cy="12700"/>
        </a:xfrm>
        <a:prstGeom prst="rect">
          <a:avLst/>
        </a:prstGeom>
        <a:noFill/>
        <a:ln w="9525">
          <a:noFill/>
        </a:ln>
      </xdr:spPr>
    </xdr:pic>
    <xdr:clientData/>
  </xdr:twoCellAnchor>
  <xdr:twoCellAnchor editAs="oneCell">
    <xdr:from>
      <xdr:col>3</xdr:col>
      <xdr:colOff>0</xdr:colOff>
      <xdr:row>55</xdr:row>
      <xdr:rowOff>0</xdr:rowOff>
    </xdr:from>
    <xdr:to>
      <xdr:col>3</xdr:col>
      <xdr:colOff>695325</xdr:colOff>
      <xdr:row>55</xdr:row>
      <xdr:rowOff>24765</xdr:rowOff>
    </xdr:to>
    <xdr:pic>
      <xdr:nvPicPr>
        <xdr:cNvPr id="34" name="Picture 3155" hidden="1"/>
        <xdr:cNvPicPr/>
      </xdr:nvPicPr>
      <xdr:blipFill>
        <a:blip r:embed="rId2"/>
        <a:stretch>
          <a:fillRect/>
        </a:stretch>
      </xdr:blipFill>
      <xdr:spPr>
        <a:xfrm>
          <a:off x="9156065" y="40890825"/>
          <a:ext cx="695325" cy="24765"/>
        </a:xfrm>
        <a:prstGeom prst="rect">
          <a:avLst/>
        </a:prstGeom>
        <a:noFill/>
        <a:ln w="9525">
          <a:noFill/>
        </a:ln>
      </xdr:spPr>
    </xdr:pic>
    <xdr:clientData/>
  </xdr:twoCellAnchor>
  <xdr:twoCellAnchor editAs="oneCell">
    <xdr:from>
      <xdr:col>4</xdr:col>
      <xdr:colOff>0</xdr:colOff>
      <xdr:row>37</xdr:row>
      <xdr:rowOff>0</xdr:rowOff>
    </xdr:from>
    <xdr:to>
      <xdr:col>4</xdr:col>
      <xdr:colOff>46355</xdr:colOff>
      <xdr:row>37</xdr:row>
      <xdr:rowOff>235585</xdr:rowOff>
    </xdr:to>
    <xdr:pic>
      <xdr:nvPicPr>
        <xdr:cNvPr id="35" name="Picture 23" descr="clip_image3382"/>
        <xdr:cNvPicPr>
          <a:picLocks noChangeAspect="1"/>
        </xdr:cNvPicPr>
      </xdr:nvPicPr>
      <xdr:blipFill>
        <a:blip r:embed="rId1"/>
        <a:stretch>
          <a:fillRect/>
        </a:stretch>
      </xdr:blipFill>
      <xdr:spPr>
        <a:xfrm>
          <a:off x="10403840" y="27606625"/>
          <a:ext cx="46355" cy="235585"/>
        </a:xfrm>
        <a:prstGeom prst="rect">
          <a:avLst/>
        </a:prstGeom>
        <a:noFill/>
        <a:ln w="9525">
          <a:noFill/>
        </a:ln>
      </xdr:spPr>
    </xdr:pic>
    <xdr:clientData/>
  </xdr:twoCellAnchor>
  <xdr:twoCellAnchor editAs="oneCell">
    <xdr:from>
      <xdr:col>3</xdr:col>
      <xdr:colOff>0</xdr:colOff>
      <xdr:row>37</xdr:row>
      <xdr:rowOff>0</xdr:rowOff>
    </xdr:from>
    <xdr:to>
      <xdr:col>3</xdr:col>
      <xdr:colOff>695325</xdr:colOff>
      <xdr:row>37</xdr:row>
      <xdr:rowOff>12700</xdr:rowOff>
    </xdr:to>
    <xdr:pic>
      <xdr:nvPicPr>
        <xdr:cNvPr id="36" name="Picture 3155" hidden="1"/>
        <xdr:cNvPicPr/>
      </xdr:nvPicPr>
      <xdr:blipFill>
        <a:blip r:embed="rId2"/>
        <a:stretch>
          <a:fillRect/>
        </a:stretch>
      </xdr:blipFill>
      <xdr:spPr>
        <a:xfrm>
          <a:off x="9156065" y="27606625"/>
          <a:ext cx="695325" cy="12700"/>
        </a:xfrm>
        <a:prstGeom prst="rect">
          <a:avLst/>
        </a:prstGeom>
        <a:noFill/>
        <a:ln w="9525">
          <a:noFill/>
        </a:ln>
      </xdr:spPr>
    </xdr:pic>
    <xdr:clientData/>
  </xdr:twoCellAnchor>
  <xdr:twoCellAnchor editAs="oneCell">
    <xdr:from>
      <xdr:col>3</xdr:col>
      <xdr:colOff>0</xdr:colOff>
      <xdr:row>37</xdr:row>
      <xdr:rowOff>0</xdr:rowOff>
    </xdr:from>
    <xdr:to>
      <xdr:col>3</xdr:col>
      <xdr:colOff>695325</xdr:colOff>
      <xdr:row>37</xdr:row>
      <xdr:rowOff>24765</xdr:rowOff>
    </xdr:to>
    <xdr:pic>
      <xdr:nvPicPr>
        <xdr:cNvPr id="37" name="Picture 3155" hidden="1"/>
        <xdr:cNvPicPr/>
      </xdr:nvPicPr>
      <xdr:blipFill>
        <a:blip r:embed="rId2"/>
        <a:stretch>
          <a:fillRect/>
        </a:stretch>
      </xdr:blipFill>
      <xdr:spPr>
        <a:xfrm>
          <a:off x="9156065" y="27606625"/>
          <a:ext cx="695325" cy="24765"/>
        </a:xfrm>
        <a:prstGeom prst="rect">
          <a:avLst/>
        </a:prstGeom>
        <a:noFill/>
        <a:ln w="9525">
          <a:noFill/>
        </a:ln>
      </xdr:spPr>
    </xdr:pic>
    <xdr:clientData/>
  </xdr:twoCellAnchor>
  <xdr:twoCellAnchor editAs="oneCell">
    <xdr:from>
      <xdr:col>3</xdr:col>
      <xdr:colOff>0</xdr:colOff>
      <xdr:row>39</xdr:row>
      <xdr:rowOff>0</xdr:rowOff>
    </xdr:from>
    <xdr:to>
      <xdr:col>3</xdr:col>
      <xdr:colOff>695325</xdr:colOff>
      <xdr:row>39</xdr:row>
      <xdr:rowOff>12700</xdr:rowOff>
    </xdr:to>
    <xdr:pic>
      <xdr:nvPicPr>
        <xdr:cNvPr id="38" name="Picture 3155" hidden="1"/>
        <xdr:cNvPicPr/>
      </xdr:nvPicPr>
      <xdr:blipFill>
        <a:blip r:embed="rId2"/>
        <a:stretch>
          <a:fillRect/>
        </a:stretch>
      </xdr:blipFill>
      <xdr:spPr>
        <a:xfrm>
          <a:off x="9156065" y="28597225"/>
          <a:ext cx="695325" cy="12700"/>
        </a:xfrm>
        <a:prstGeom prst="rect">
          <a:avLst/>
        </a:prstGeom>
        <a:noFill/>
        <a:ln w="9525">
          <a:noFill/>
        </a:ln>
      </xdr:spPr>
    </xdr:pic>
    <xdr:clientData/>
  </xdr:twoCellAnchor>
  <xdr:twoCellAnchor editAs="oneCell">
    <xdr:from>
      <xdr:col>3</xdr:col>
      <xdr:colOff>0</xdr:colOff>
      <xdr:row>39</xdr:row>
      <xdr:rowOff>0</xdr:rowOff>
    </xdr:from>
    <xdr:to>
      <xdr:col>3</xdr:col>
      <xdr:colOff>695325</xdr:colOff>
      <xdr:row>39</xdr:row>
      <xdr:rowOff>24765</xdr:rowOff>
    </xdr:to>
    <xdr:pic>
      <xdr:nvPicPr>
        <xdr:cNvPr id="39" name="Picture 3155" hidden="1"/>
        <xdr:cNvPicPr/>
      </xdr:nvPicPr>
      <xdr:blipFill>
        <a:blip r:embed="rId2"/>
        <a:stretch>
          <a:fillRect/>
        </a:stretch>
      </xdr:blipFill>
      <xdr:spPr>
        <a:xfrm>
          <a:off x="9156065" y="28597225"/>
          <a:ext cx="695325" cy="24765"/>
        </a:xfrm>
        <a:prstGeom prst="rect">
          <a:avLst/>
        </a:prstGeom>
        <a:noFill/>
        <a:ln w="9525">
          <a:noFill/>
        </a:ln>
      </xdr:spPr>
    </xdr:pic>
    <xdr:clientData/>
  </xdr:twoCellAnchor>
  <xdr:twoCellAnchor editAs="oneCell">
    <xdr:from>
      <xdr:col>4</xdr:col>
      <xdr:colOff>0</xdr:colOff>
      <xdr:row>40</xdr:row>
      <xdr:rowOff>0</xdr:rowOff>
    </xdr:from>
    <xdr:to>
      <xdr:col>4</xdr:col>
      <xdr:colOff>46355</xdr:colOff>
      <xdr:row>40</xdr:row>
      <xdr:rowOff>235585</xdr:rowOff>
    </xdr:to>
    <xdr:pic>
      <xdr:nvPicPr>
        <xdr:cNvPr id="40" name="Picture 23" descr="clip_image3382"/>
        <xdr:cNvPicPr>
          <a:picLocks noChangeAspect="1"/>
        </xdr:cNvPicPr>
      </xdr:nvPicPr>
      <xdr:blipFill>
        <a:blip r:embed="rId1"/>
        <a:stretch>
          <a:fillRect/>
        </a:stretch>
      </xdr:blipFill>
      <xdr:spPr>
        <a:xfrm>
          <a:off x="10403840" y="29029025"/>
          <a:ext cx="46355" cy="235585"/>
        </a:xfrm>
        <a:prstGeom prst="rect">
          <a:avLst/>
        </a:prstGeom>
        <a:noFill/>
        <a:ln w="9525">
          <a:noFill/>
        </a:ln>
      </xdr:spPr>
    </xdr:pic>
    <xdr:clientData/>
  </xdr:twoCellAnchor>
  <xdr:twoCellAnchor editAs="oneCell">
    <xdr:from>
      <xdr:col>3</xdr:col>
      <xdr:colOff>0</xdr:colOff>
      <xdr:row>40</xdr:row>
      <xdr:rowOff>0</xdr:rowOff>
    </xdr:from>
    <xdr:to>
      <xdr:col>3</xdr:col>
      <xdr:colOff>695325</xdr:colOff>
      <xdr:row>40</xdr:row>
      <xdr:rowOff>12700</xdr:rowOff>
    </xdr:to>
    <xdr:pic>
      <xdr:nvPicPr>
        <xdr:cNvPr id="41" name="Picture 3155" hidden="1"/>
        <xdr:cNvPicPr/>
      </xdr:nvPicPr>
      <xdr:blipFill>
        <a:blip r:embed="rId2"/>
        <a:stretch>
          <a:fillRect/>
        </a:stretch>
      </xdr:blipFill>
      <xdr:spPr>
        <a:xfrm>
          <a:off x="9156065" y="29029025"/>
          <a:ext cx="695325" cy="12700"/>
        </a:xfrm>
        <a:prstGeom prst="rect">
          <a:avLst/>
        </a:prstGeom>
        <a:noFill/>
        <a:ln w="9525">
          <a:noFill/>
        </a:ln>
      </xdr:spPr>
    </xdr:pic>
    <xdr:clientData/>
  </xdr:twoCellAnchor>
  <xdr:twoCellAnchor editAs="oneCell">
    <xdr:from>
      <xdr:col>3</xdr:col>
      <xdr:colOff>0</xdr:colOff>
      <xdr:row>40</xdr:row>
      <xdr:rowOff>0</xdr:rowOff>
    </xdr:from>
    <xdr:to>
      <xdr:col>3</xdr:col>
      <xdr:colOff>695325</xdr:colOff>
      <xdr:row>40</xdr:row>
      <xdr:rowOff>24765</xdr:rowOff>
    </xdr:to>
    <xdr:pic>
      <xdr:nvPicPr>
        <xdr:cNvPr id="42" name="Picture 3155" hidden="1"/>
        <xdr:cNvPicPr/>
      </xdr:nvPicPr>
      <xdr:blipFill>
        <a:blip r:embed="rId2"/>
        <a:stretch>
          <a:fillRect/>
        </a:stretch>
      </xdr:blipFill>
      <xdr:spPr>
        <a:xfrm>
          <a:off x="9156065" y="29029025"/>
          <a:ext cx="695325" cy="24765"/>
        </a:xfrm>
        <a:prstGeom prst="rect">
          <a:avLst/>
        </a:prstGeom>
        <a:noFill/>
        <a:ln w="9525">
          <a:noFill/>
        </a:ln>
      </xdr:spPr>
    </xdr:pic>
    <xdr:clientData/>
  </xdr:twoCellAnchor>
  <xdr:twoCellAnchor editAs="oneCell">
    <xdr:from>
      <xdr:col>4</xdr:col>
      <xdr:colOff>0</xdr:colOff>
      <xdr:row>55</xdr:row>
      <xdr:rowOff>0</xdr:rowOff>
    </xdr:from>
    <xdr:to>
      <xdr:col>4</xdr:col>
      <xdr:colOff>46355</xdr:colOff>
      <xdr:row>55</xdr:row>
      <xdr:rowOff>235585</xdr:rowOff>
    </xdr:to>
    <xdr:pic>
      <xdr:nvPicPr>
        <xdr:cNvPr id="43" name="Picture 23" descr="clip_image3382"/>
        <xdr:cNvPicPr>
          <a:picLocks noChangeAspect="1"/>
        </xdr:cNvPicPr>
      </xdr:nvPicPr>
      <xdr:blipFill>
        <a:blip r:embed="rId1"/>
        <a:stretch>
          <a:fillRect/>
        </a:stretch>
      </xdr:blipFill>
      <xdr:spPr>
        <a:xfrm>
          <a:off x="10403840" y="40890825"/>
          <a:ext cx="46355" cy="235585"/>
        </a:xfrm>
        <a:prstGeom prst="rect">
          <a:avLst/>
        </a:prstGeom>
        <a:noFill/>
        <a:ln w="9525">
          <a:noFill/>
        </a:ln>
      </xdr:spPr>
    </xdr:pic>
    <xdr:clientData/>
  </xdr:twoCellAnchor>
  <xdr:twoCellAnchor editAs="oneCell">
    <xdr:from>
      <xdr:col>3</xdr:col>
      <xdr:colOff>0</xdr:colOff>
      <xdr:row>38</xdr:row>
      <xdr:rowOff>0</xdr:rowOff>
    </xdr:from>
    <xdr:to>
      <xdr:col>3</xdr:col>
      <xdr:colOff>695325</xdr:colOff>
      <xdr:row>38</xdr:row>
      <xdr:rowOff>12700</xdr:rowOff>
    </xdr:to>
    <xdr:pic>
      <xdr:nvPicPr>
        <xdr:cNvPr id="44" name="Picture 3155" hidden="1"/>
        <xdr:cNvPicPr/>
      </xdr:nvPicPr>
      <xdr:blipFill>
        <a:blip r:embed="rId2"/>
        <a:stretch>
          <a:fillRect/>
        </a:stretch>
      </xdr:blipFill>
      <xdr:spPr>
        <a:xfrm>
          <a:off x="9156065" y="27873325"/>
          <a:ext cx="695325" cy="12700"/>
        </a:xfrm>
        <a:prstGeom prst="rect">
          <a:avLst/>
        </a:prstGeom>
        <a:noFill/>
        <a:ln w="9525">
          <a:noFill/>
        </a:ln>
      </xdr:spPr>
    </xdr:pic>
    <xdr:clientData/>
  </xdr:twoCellAnchor>
  <xdr:twoCellAnchor editAs="oneCell">
    <xdr:from>
      <xdr:col>3</xdr:col>
      <xdr:colOff>0</xdr:colOff>
      <xdr:row>38</xdr:row>
      <xdr:rowOff>0</xdr:rowOff>
    </xdr:from>
    <xdr:to>
      <xdr:col>3</xdr:col>
      <xdr:colOff>695325</xdr:colOff>
      <xdr:row>38</xdr:row>
      <xdr:rowOff>24765</xdr:rowOff>
    </xdr:to>
    <xdr:pic>
      <xdr:nvPicPr>
        <xdr:cNvPr id="45" name="Picture 3155" hidden="1"/>
        <xdr:cNvPicPr/>
      </xdr:nvPicPr>
      <xdr:blipFill>
        <a:blip r:embed="rId2"/>
        <a:stretch>
          <a:fillRect/>
        </a:stretch>
      </xdr:blipFill>
      <xdr:spPr>
        <a:xfrm>
          <a:off x="9156065" y="27873325"/>
          <a:ext cx="695325" cy="24765"/>
        </a:xfrm>
        <a:prstGeom prst="rect">
          <a:avLst/>
        </a:prstGeom>
        <a:noFill/>
        <a:ln w="9525">
          <a:noFill/>
        </a:ln>
      </xdr:spPr>
    </xdr:pic>
    <xdr:clientData/>
  </xdr:twoCellAnchor>
  <xdr:twoCellAnchor editAs="oneCell">
    <xdr:from>
      <xdr:col>4</xdr:col>
      <xdr:colOff>0</xdr:colOff>
      <xdr:row>38</xdr:row>
      <xdr:rowOff>0</xdr:rowOff>
    </xdr:from>
    <xdr:to>
      <xdr:col>4</xdr:col>
      <xdr:colOff>46355</xdr:colOff>
      <xdr:row>38</xdr:row>
      <xdr:rowOff>235585</xdr:rowOff>
    </xdr:to>
    <xdr:pic>
      <xdr:nvPicPr>
        <xdr:cNvPr id="46" name="Picture 23" descr="clip_image3382"/>
        <xdr:cNvPicPr>
          <a:picLocks noChangeAspect="1"/>
        </xdr:cNvPicPr>
      </xdr:nvPicPr>
      <xdr:blipFill>
        <a:blip r:embed="rId1"/>
        <a:stretch>
          <a:fillRect/>
        </a:stretch>
      </xdr:blipFill>
      <xdr:spPr>
        <a:xfrm>
          <a:off x="10403840" y="27873325"/>
          <a:ext cx="46355" cy="235585"/>
        </a:xfrm>
        <a:prstGeom prst="rect">
          <a:avLst/>
        </a:prstGeom>
        <a:noFill/>
        <a:ln w="9525">
          <a:noFill/>
        </a:ln>
      </xdr:spPr>
    </xdr:pic>
    <xdr:clientData/>
  </xdr:twoCellAnchor>
  <xdr:twoCellAnchor editAs="oneCell">
    <xdr:from>
      <xdr:col>4</xdr:col>
      <xdr:colOff>0</xdr:colOff>
      <xdr:row>39</xdr:row>
      <xdr:rowOff>0</xdr:rowOff>
    </xdr:from>
    <xdr:to>
      <xdr:col>4</xdr:col>
      <xdr:colOff>46355</xdr:colOff>
      <xdr:row>39</xdr:row>
      <xdr:rowOff>235585</xdr:rowOff>
    </xdr:to>
    <xdr:pic>
      <xdr:nvPicPr>
        <xdr:cNvPr id="47" name="Picture 23" descr="clip_image3382"/>
        <xdr:cNvPicPr>
          <a:picLocks noChangeAspect="1"/>
        </xdr:cNvPicPr>
      </xdr:nvPicPr>
      <xdr:blipFill>
        <a:blip r:embed="rId1"/>
        <a:stretch>
          <a:fillRect/>
        </a:stretch>
      </xdr:blipFill>
      <xdr:spPr>
        <a:xfrm>
          <a:off x="10403840" y="28597225"/>
          <a:ext cx="46355" cy="23558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48" name="Picture 3155" hidden="1"/>
        <xdr:cNvPicPr/>
      </xdr:nvPicPr>
      <xdr:blipFill>
        <a:blip r:embed="rId2"/>
        <a:stretch>
          <a:fillRect/>
        </a:stretch>
      </xdr:blipFill>
      <xdr:spPr>
        <a:xfrm>
          <a:off x="9156065" y="969962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49" name="Picture 3155" hidden="1"/>
        <xdr:cNvPicPr/>
      </xdr:nvPicPr>
      <xdr:blipFill>
        <a:blip r:embed="rId2"/>
        <a:stretch>
          <a:fillRect/>
        </a:stretch>
      </xdr:blipFill>
      <xdr:spPr>
        <a:xfrm>
          <a:off x="9156065" y="96996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260350</xdr:rowOff>
    </xdr:to>
    <xdr:pic>
      <xdr:nvPicPr>
        <xdr:cNvPr id="50" name="Picture 23" descr="clip_image3382"/>
        <xdr:cNvPicPr>
          <a:picLocks noChangeAspect="1"/>
        </xdr:cNvPicPr>
      </xdr:nvPicPr>
      <xdr:blipFill>
        <a:blip r:embed="rId1"/>
        <a:stretch>
          <a:fillRect/>
        </a:stretch>
      </xdr:blipFill>
      <xdr:spPr>
        <a:xfrm>
          <a:off x="10403840" y="6524625"/>
          <a:ext cx="45085" cy="2603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18415</xdr:rowOff>
    </xdr:to>
    <xdr:pic>
      <xdr:nvPicPr>
        <xdr:cNvPr id="51" name="Picture 3155" hidden="1"/>
        <xdr:cNvPicPr/>
      </xdr:nvPicPr>
      <xdr:blipFill>
        <a:blip r:embed="rId2"/>
        <a:stretch>
          <a:fillRect/>
        </a:stretch>
      </xdr:blipFill>
      <xdr:spPr>
        <a:xfrm>
          <a:off x="9156065" y="6524625"/>
          <a:ext cx="695325" cy="1841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52" name="Picture 3155" hidden="1"/>
        <xdr:cNvPicPr/>
      </xdr:nvPicPr>
      <xdr:blipFill>
        <a:blip r:embed="rId2"/>
        <a:stretch>
          <a:fillRect/>
        </a:stretch>
      </xdr:blipFill>
      <xdr:spPr>
        <a:xfrm>
          <a:off x="9156065" y="139795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53" name="Picture 3155" hidden="1"/>
        <xdr:cNvPicPr/>
      </xdr:nvPicPr>
      <xdr:blipFill>
        <a:blip r:embed="rId2"/>
        <a:stretch>
          <a:fillRect/>
        </a:stretch>
      </xdr:blipFill>
      <xdr:spPr>
        <a:xfrm>
          <a:off x="9156065" y="13979525"/>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54" name="Picture 3155" hidden="1"/>
        <xdr:cNvPicPr/>
      </xdr:nvPicPr>
      <xdr:blipFill>
        <a:blip r:embed="rId2"/>
        <a:stretch>
          <a:fillRect/>
        </a:stretch>
      </xdr:blipFill>
      <xdr:spPr>
        <a:xfrm>
          <a:off x="9156065" y="139795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55" name="Picture 3155" hidden="1"/>
        <xdr:cNvPicPr/>
      </xdr:nvPicPr>
      <xdr:blipFill>
        <a:blip r:embed="rId2"/>
        <a:stretch>
          <a:fillRect/>
        </a:stretch>
      </xdr:blipFill>
      <xdr:spPr>
        <a:xfrm>
          <a:off x="9156065" y="139795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56"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57"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58"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59"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60" name="Picture 3155" hidden="1"/>
        <xdr:cNvPicPr/>
      </xdr:nvPicPr>
      <xdr:blipFill>
        <a:blip r:embed="rId2"/>
        <a:stretch>
          <a:fillRect/>
        </a:stretch>
      </xdr:blipFill>
      <xdr:spPr>
        <a:xfrm>
          <a:off x="9156065" y="160623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61" name="Picture 3155" hidden="1"/>
        <xdr:cNvPicPr/>
      </xdr:nvPicPr>
      <xdr:blipFill>
        <a:blip r:embed="rId2"/>
        <a:stretch>
          <a:fillRect/>
        </a:stretch>
      </xdr:blipFill>
      <xdr:spPr>
        <a:xfrm>
          <a:off x="9156065" y="16062325"/>
          <a:ext cx="695325" cy="2159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14605</xdr:rowOff>
    </xdr:to>
    <xdr:pic>
      <xdr:nvPicPr>
        <xdr:cNvPr id="62" name="Picture 3155" hidden="1"/>
        <xdr:cNvPicPr/>
      </xdr:nvPicPr>
      <xdr:blipFill>
        <a:blip r:embed="rId2"/>
        <a:stretch>
          <a:fillRect/>
        </a:stretch>
      </xdr:blipFill>
      <xdr:spPr>
        <a:xfrm>
          <a:off x="9156065" y="21053425"/>
          <a:ext cx="695325" cy="1460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21590</xdr:rowOff>
    </xdr:to>
    <xdr:pic>
      <xdr:nvPicPr>
        <xdr:cNvPr id="63" name="Picture 3155" hidden="1"/>
        <xdr:cNvPicPr/>
      </xdr:nvPicPr>
      <xdr:blipFill>
        <a:blip r:embed="rId2"/>
        <a:stretch>
          <a:fillRect/>
        </a:stretch>
      </xdr:blipFill>
      <xdr:spPr>
        <a:xfrm>
          <a:off x="9156065" y="21053425"/>
          <a:ext cx="695325" cy="2159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14605</xdr:rowOff>
    </xdr:to>
    <xdr:pic>
      <xdr:nvPicPr>
        <xdr:cNvPr id="64" name="Picture 3155" hidden="1"/>
        <xdr:cNvPicPr/>
      </xdr:nvPicPr>
      <xdr:blipFill>
        <a:blip r:embed="rId2"/>
        <a:stretch>
          <a:fillRect/>
        </a:stretch>
      </xdr:blipFill>
      <xdr:spPr>
        <a:xfrm>
          <a:off x="9156065" y="21053425"/>
          <a:ext cx="695325" cy="1460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21590</xdr:rowOff>
    </xdr:to>
    <xdr:pic>
      <xdr:nvPicPr>
        <xdr:cNvPr id="65" name="Picture 3155" hidden="1"/>
        <xdr:cNvPicPr/>
      </xdr:nvPicPr>
      <xdr:blipFill>
        <a:blip r:embed="rId2"/>
        <a:stretch>
          <a:fillRect/>
        </a:stretch>
      </xdr:blipFill>
      <xdr:spPr>
        <a:xfrm>
          <a:off x="9156065" y="21053425"/>
          <a:ext cx="695325" cy="21590"/>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14605</xdr:rowOff>
    </xdr:to>
    <xdr:pic>
      <xdr:nvPicPr>
        <xdr:cNvPr id="66" name="Picture 3155" hidden="1"/>
        <xdr:cNvPicPr/>
      </xdr:nvPicPr>
      <xdr:blipFill>
        <a:blip r:embed="rId2"/>
        <a:stretch>
          <a:fillRect/>
        </a:stretch>
      </xdr:blipFill>
      <xdr:spPr>
        <a:xfrm>
          <a:off x="9156065" y="22145625"/>
          <a:ext cx="695325" cy="14605"/>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21590</xdr:rowOff>
    </xdr:to>
    <xdr:pic>
      <xdr:nvPicPr>
        <xdr:cNvPr id="67" name="Picture 3155" hidden="1"/>
        <xdr:cNvPicPr/>
      </xdr:nvPicPr>
      <xdr:blipFill>
        <a:blip r:embed="rId2"/>
        <a:stretch>
          <a:fillRect/>
        </a:stretch>
      </xdr:blipFill>
      <xdr:spPr>
        <a:xfrm>
          <a:off x="9156065" y="22145625"/>
          <a:ext cx="695325" cy="21590"/>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14605</xdr:rowOff>
    </xdr:to>
    <xdr:pic>
      <xdr:nvPicPr>
        <xdr:cNvPr id="68" name="Picture 3155" hidden="1"/>
        <xdr:cNvPicPr/>
      </xdr:nvPicPr>
      <xdr:blipFill>
        <a:blip r:embed="rId2"/>
        <a:stretch>
          <a:fillRect/>
        </a:stretch>
      </xdr:blipFill>
      <xdr:spPr>
        <a:xfrm>
          <a:off x="9156065" y="22145625"/>
          <a:ext cx="695325" cy="14605"/>
        </a:xfrm>
        <a:prstGeom prst="rect">
          <a:avLst/>
        </a:prstGeom>
        <a:noFill/>
        <a:ln w="9525">
          <a:noFill/>
        </a:ln>
      </xdr:spPr>
    </xdr:pic>
    <xdr:clientData/>
  </xdr:twoCellAnchor>
  <xdr:twoCellAnchor editAs="oneCell">
    <xdr:from>
      <xdr:col>3</xdr:col>
      <xdr:colOff>0</xdr:colOff>
      <xdr:row>29</xdr:row>
      <xdr:rowOff>0</xdr:rowOff>
    </xdr:from>
    <xdr:to>
      <xdr:col>3</xdr:col>
      <xdr:colOff>695325</xdr:colOff>
      <xdr:row>29</xdr:row>
      <xdr:rowOff>21590</xdr:rowOff>
    </xdr:to>
    <xdr:pic>
      <xdr:nvPicPr>
        <xdr:cNvPr id="69" name="Picture 3155" hidden="1"/>
        <xdr:cNvPicPr/>
      </xdr:nvPicPr>
      <xdr:blipFill>
        <a:blip r:embed="rId2"/>
        <a:stretch>
          <a:fillRect/>
        </a:stretch>
      </xdr:blipFill>
      <xdr:spPr>
        <a:xfrm>
          <a:off x="9156065" y="22145625"/>
          <a:ext cx="695325" cy="21590"/>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14605</xdr:rowOff>
    </xdr:to>
    <xdr:pic>
      <xdr:nvPicPr>
        <xdr:cNvPr id="70" name="Picture 3155" hidden="1"/>
        <xdr:cNvPicPr/>
      </xdr:nvPicPr>
      <xdr:blipFill>
        <a:blip r:embed="rId2"/>
        <a:stretch>
          <a:fillRect/>
        </a:stretch>
      </xdr:blipFill>
      <xdr:spPr>
        <a:xfrm>
          <a:off x="9156065" y="24736425"/>
          <a:ext cx="695325" cy="14605"/>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21590</xdr:rowOff>
    </xdr:to>
    <xdr:pic>
      <xdr:nvPicPr>
        <xdr:cNvPr id="71" name="Picture 3155" hidden="1"/>
        <xdr:cNvPicPr/>
      </xdr:nvPicPr>
      <xdr:blipFill>
        <a:blip r:embed="rId2"/>
        <a:stretch>
          <a:fillRect/>
        </a:stretch>
      </xdr:blipFill>
      <xdr:spPr>
        <a:xfrm>
          <a:off x="9156065" y="24736425"/>
          <a:ext cx="695325" cy="21590"/>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14605</xdr:rowOff>
    </xdr:to>
    <xdr:pic>
      <xdr:nvPicPr>
        <xdr:cNvPr id="72" name="Picture 3155" hidden="1"/>
        <xdr:cNvPicPr/>
      </xdr:nvPicPr>
      <xdr:blipFill>
        <a:blip r:embed="rId2"/>
        <a:stretch>
          <a:fillRect/>
        </a:stretch>
      </xdr:blipFill>
      <xdr:spPr>
        <a:xfrm>
          <a:off x="9156065" y="24736425"/>
          <a:ext cx="695325" cy="14605"/>
        </a:xfrm>
        <a:prstGeom prst="rect">
          <a:avLst/>
        </a:prstGeom>
        <a:noFill/>
        <a:ln w="9525">
          <a:noFill/>
        </a:ln>
      </xdr:spPr>
    </xdr:pic>
    <xdr:clientData/>
  </xdr:twoCellAnchor>
  <xdr:twoCellAnchor editAs="oneCell">
    <xdr:from>
      <xdr:col>3</xdr:col>
      <xdr:colOff>0</xdr:colOff>
      <xdr:row>33</xdr:row>
      <xdr:rowOff>0</xdr:rowOff>
    </xdr:from>
    <xdr:to>
      <xdr:col>3</xdr:col>
      <xdr:colOff>695325</xdr:colOff>
      <xdr:row>33</xdr:row>
      <xdr:rowOff>21590</xdr:rowOff>
    </xdr:to>
    <xdr:pic>
      <xdr:nvPicPr>
        <xdr:cNvPr id="73" name="Picture 3155" hidden="1"/>
        <xdr:cNvPicPr/>
      </xdr:nvPicPr>
      <xdr:blipFill>
        <a:blip r:embed="rId2"/>
        <a:stretch>
          <a:fillRect/>
        </a:stretch>
      </xdr:blipFill>
      <xdr:spPr>
        <a:xfrm>
          <a:off x="9156065" y="24736425"/>
          <a:ext cx="695325" cy="21590"/>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14605</xdr:rowOff>
    </xdr:to>
    <xdr:pic>
      <xdr:nvPicPr>
        <xdr:cNvPr id="74" name="Picture 3155" hidden="1"/>
        <xdr:cNvPicPr/>
      </xdr:nvPicPr>
      <xdr:blipFill>
        <a:blip r:embed="rId2"/>
        <a:stretch>
          <a:fillRect/>
        </a:stretch>
      </xdr:blipFill>
      <xdr:spPr>
        <a:xfrm>
          <a:off x="9156065" y="26108025"/>
          <a:ext cx="695325" cy="14605"/>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21590</xdr:rowOff>
    </xdr:to>
    <xdr:pic>
      <xdr:nvPicPr>
        <xdr:cNvPr id="75" name="Picture 3155" hidden="1"/>
        <xdr:cNvPicPr/>
      </xdr:nvPicPr>
      <xdr:blipFill>
        <a:blip r:embed="rId2"/>
        <a:stretch>
          <a:fillRect/>
        </a:stretch>
      </xdr:blipFill>
      <xdr:spPr>
        <a:xfrm>
          <a:off x="9156065" y="26108025"/>
          <a:ext cx="695325" cy="21590"/>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14605</xdr:rowOff>
    </xdr:to>
    <xdr:pic>
      <xdr:nvPicPr>
        <xdr:cNvPr id="76" name="Picture 3155" hidden="1"/>
        <xdr:cNvPicPr/>
      </xdr:nvPicPr>
      <xdr:blipFill>
        <a:blip r:embed="rId2"/>
        <a:stretch>
          <a:fillRect/>
        </a:stretch>
      </xdr:blipFill>
      <xdr:spPr>
        <a:xfrm>
          <a:off x="9156065" y="26108025"/>
          <a:ext cx="695325" cy="14605"/>
        </a:xfrm>
        <a:prstGeom prst="rect">
          <a:avLst/>
        </a:prstGeom>
        <a:noFill/>
        <a:ln w="9525">
          <a:noFill/>
        </a:ln>
      </xdr:spPr>
    </xdr:pic>
    <xdr:clientData/>
  </xdr:twoCellAnchor>
  <xdr:twoCellAnchor editAs="oneCell">
    <xdr:from>
      <xdr:col>3</xdr:col>
      <xdr:colOff>0</xdr:colOff>
      <xdr:row>34</xdr:row>
      <xdr:rowOff>0</xdr:rowOff>
    </xdr:from>
    <xdr:to>
      <xdr:col>3</xdr:col>
      <xdr:colOff>695325</xdr:colOff>
      <xdr:row>34</xdr:row>
      <xdr:rowOff>21590</xdr:rowOff>
    </xdr:to>
    <xdr:pic>
      <xdr:nvPicPr>
        <xdr:cNvPr id="77" name="Picture 3155" hidden="1"/>
        <xdr:cNvPicPr/>
      </xdr:nvPicPr>
      <xdr:blipFill>
        <a:blip r:embed="rId2"/>
        <a:stretch>
          <a:fillRect/>
        </a:stretch>
      </xdr:blipFill>
      <xdr:spPr>
        <a:xfrm>
          <a:off x="9156065" y="26108025"/>
          <a:ext cx="695325" cy="21590"/>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14605</xdr:rowOff>
    </xdr:to>
    <xdr:pic>
      <xdr:nvPicPr>
        <xdr:cNvPr id="78" name="Picture 3155" hidden="1"/>
        <xdr:cNvPicPr/>
      </xdr:nvPicPr>
      <xdr:blipFill>
        <a:blip r:embed="rId2"/>
        <a:stretch>
          <a:fillRect/>
        </a:stretch>
      </xdr:blipFill>
      <xdr:spPr>
        <a:xfrm>
          <a:off x="9156065" y="30095825"/>
          <a:ext cx="695325" cy="14605"/>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21590</xdr:rowOff>
    </xdr:to>
    <xdr:pic>
      <xdr:nvPicPr>
        <xdr:cNvPr id="79" name="Picture 3155" hidden="1"/>
        <xdr:cNvPicPr/>
      </xdr:nvPicPr>
      <xdr:blipFill>
        <a:blip r:embed="rId2"/>
        <a:stretch>
          <a:fillRect/>
        </a:stretch>
      </xdr:blipFill>
      <xdr:spPr>
        <a:xfrm>
          <a:off x="9156065" y="30095825"/>
          <a:ext cx="695325" cy="21590"/>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14605</xdr:rowOff>
    </xdr:to>
    <xdr:pic>
      <xdr:nvPicPr>
        <xdr:cNvPr id="80" name="Picture 3155" hidden="1"/>
        <xdr:cNvPicPr/>
      </xdr:nvPicPr>
      <xdr:blipFill>
        <a:blip r:embed="rId2"/>
        <a:stretch>
          <a:fillRect/>
        </a:stretch>
      </xdr:blipFill>
      <xdr:spPr>
        <a:xfrm>
          <a:off x="9156065" y="30095825"/>
          <a:ext cx="695325" cy="14605"/>
        </a:xfrm>
        <a:prstGeom prst="rect">
          <a:avLst/>
        </a:prstGeom>
        <a:noFill/>
        <a:ln w="9525">
          <a:noFill/>
        </a:ln>
      </xdr:spPr>
    </xdr:pic>
    <xdr:clientData/>
  </xdr:twoCellAnchor>
  <xdr:twoCellAnchor editAs="oneCell">
    <xdr:from>
      <xdr:col>3</xdr:col>
      <xdr:colOff>0</xdr:colOff>
      <xdr:row>42</xdr:row>
      <xdr:rowOff>0</xdr:rowOff>
    </xdr:from>
    <xdr:to>
      <xdr:col>3</xdr:col>
      <xdr:colOff>695325</xdr:colOff>
      <xdr:row>42</xdr:row>
      <xdr:rowOff>21590</xdr:rowOff>
    </xdr:to>
    <xdr:pic>
      <xdr:nvPicPr>
        <xdr:cNvPr id="81" name="Picture 3155" hidden="1"/>
        <xdr:cNvPicPr/>
      </xdr:nvPicPr>
      <xdr:blipFill>
        <a:blip r:embed="rId2"/>
        <a:stretch>
          <a:fillRect/>
        </a:stretch>
      </xdr:blipFill>
      <xdr:spPr>
        <a:xfrm>
          <a:off x="9156065" y="30095825"/>
          <a:ext cx="695325" cy="2159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14605</xdr:rowOff>
    </xdr:to>
    <xdr:pic>
      <xdr:nvPicPr>
        <xdr:cNvPr id="82" name="Picture 3155" hidden="1"/>
        <xdr:cNvPicPr/>
      </xdr:nvPicPr>
      <xdr:blipFill>
        <a:blip r:embed="rId2"/>
        <a:stretch>
          <a:fillRect/>
        </a:stretch>
      </xdr:blipFill>
      <xdr:spPr>
        <a:xfrm>
          <a:off x="9156065" y="31823025"/>
          <a:ext cx="695325" cy="1460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21590</xdr:rowOff>
    </xdr:to>
    <xdr:pic>
      <xdr:nvPicPr>
        <xdr:cNvPr id="83" name="Picture 3155" hidden="1"/>
        <xdr:cNvPicPr/>
      </xdr:nvPicPr>
      <xdr:blipFill>
        <a:blip r:embed="rId2"/>
        <a:stretch>
          <a:fillRect/>
        </a:stretch>
      </xdr:blipFill>
      <xdr:spPr>
        <a:xfrm>
          <a:off x="9156065" y="31823025"/>
          <a:ext cx="695325" cy="2159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14605</xdr:rowOff>
    </xdr:to>
    <xdr:pic>
      <xdr:nvPicPr>
        <xdr:cNvPr id="84" name="Picture 3155" hidden="1"/>
        <xdr:cNvPicPr/>
      </xdr:nvPicPr>
      <xdr:blipFill>
        <a:blip r:embed="rId2"/>
        <a:stretch>
          <a:fillRect/>
        </a:stretch>
      </xdr:blipFill>
      <xdr:spPr>
        <a:xfrm>
          <a:off x="9156065" y="31823025"/>
          <a:ext cx="695325" cy="1460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21590</xdr:rowOff>
    </xdr:to>
    <xdr:pic>
      <xdr:nvPicPr>
        <xdr:cNvPr id="85" name="Picture 3155" hidden="1"/>
        <xdr:cNvPicPr/>
      </xdr:nvPicPr>
      <xdr:blipFill>
        <a:blip r:embed="rId2"/>
        <a:stretch>
          <a:fillRect/>
        </a:stretch>
      </xdr:blipFill>
      <xdr:spPr>
        <a:xfrm>
          <a:off x="9156065" y="31823025"/>
          <a:ext cx="695325" cy="2159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14605</xdr:rowOff>
    </xdr:to>
    <xdr:pic>
      <xdr:nvPicPr>
        <xdr:cNvPr id="86" name="Picture 3155" hidden="1"/>
        <xdr:cNvPicPr/>
      </xdr:nvPicPr>
      <xdr:blipFill>
        <a:blip r:embed="rId2"/>
        <a:stretch>
          <a:fillRect/>
        </a:stretch>
      </xdr:blipFill>
      <xdr:spPr>
        <a:xfrm>
          <a:off x="9156065" y="32432625"/>
          <a:ext cx="695325" cy="1460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21590</xdr:rowOff>
    </xdr:to>
    <xdr:pic>
      <xdr:nvPicPr>
        <xdr:cNvPr id="87" name="Picture 3155" hidden="1"/>
        <xdr:cNvPicPr/>
      </xdr:nvPicPr>
      <xdr:blipFill>
        <a:blip r:embed="rId2"/>
        <a:stretch>
          <a:fillRect/>
        </a:stretch>
      </xdr:blipFill>
      <xdr:spPr>
        <a:xfrm>
          <a:off x="9156065" y="32432625"/>
          <a:ext cx="695325" cy="2159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14605</xdr:rowOff>
    </xdr:to>
    <xdr:pic>
      <xdr:nvPicPr>
        <xdr:cNvPr id="88" name="Picture 3155" hidden="1"/>
        <xdr:cNvPicPr/>
      </xdr:nvPicPr>
      <xdr:blipFill>
        <a:blip r:embed="rId2"/>
        <a:stretch>
          <a:fillRect/>
        </a:stretch>
      </xdr:blipFill>
      <xdr:spPr>
        <a:xfrm>
          <a:off x="9156065" y="32432625"/>
          <a:ext cx="695325" cy="1460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21590</xdr:rowOff>
    </xdr:to>
    <xdr:pic>
      <xdr:nvPicPr>
        <xdr:cNvPr id="89" name="Picture 3155" hidden="1"/>
        <xdr:cNvPicPr/>
      </xdr:nvPicPr>
      <xdr:blipFill>
        <a:blip r:embed="rId2"/>
        <a:stretch>
          <a:fillRect/>
        </a:stretch>
      </xdr:blipFill>
      <xdr:spPr>
        <a:xfrm>
          <a:off x="9156065" y="32432625"/>
          <a:ext cx="695325" cy="2159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14605</xdr:rowOff>
    </xdr:to>
    <xdr:pic>
      <xdr:nvPicPr>
        <xdr:cNvPr id="90" name="Picture 3155" hidden="1"/>
        <xdr:cNvPicPr/>
      </xdr:nvPicPr>
      <xdr:blipFill>
        <a:blip r:embed="rId2"/>
        <a:stretch>
          <a:fillRect/>
        </a:stretch>
      </xdr:blipFill>
      <xdr:spPr>
        <a:xfrm>
          <a:off x="9156065" y="33296225"/>
          <a:ext cx="695325" cy="1460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21590</xdr:rowOff>
    </xdr:to>
    <xdr:pic>
      <xdr:nvPicPr>
        <xdr:cNvPr id="91" name="Picture 3155" hidden="1"/>
        <xdr:cNvPicPr/>
      </xdr:nvPicPr>
      <xdr:blipFill>
        <a:blip r:embed="rId2"/>
        <a:stretch>
          <a:fillRect/>
        </a:stretch>
      </xdr:blipFill>
      <xdr:spPr>
        <a:xfrm>
          <a:off x="9156065" y="33296225"/>
          <a:ext cx="695325" cy="2159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14605</xdr:rowOff>
    </xdr:to>
    <xdr:pic>
      <xdr:nvPicPr>
        <xdr:cNvPr id="92" name="Picture 3155" hidden="1"/>
        <xdr:cNvPicPr/>
      </xdr:nvPicPr>
      <xdr:blipFill>
        <a:blip r:embed="rId2"/>
        <a:stretch>
          <a:fillRect/>
        </a:stretch>
      </xdr:blipFill>
      <xdr:spPr>
        <a:xfrm>
          <a:off x="9156065" y="33296225"/>
          <a:ext cx="695325" cy="1460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21590</xdr:rowOff>
    </xdr:to>
    <xdr:pic>
      <xdr:nvPicPr>
        <xdr:cNvPr id="93" name="Picture 3155" hidden="1"/>
        <xdr:cNvPicPr/>
      </xdr:nvPicPr>
      <xdr:blipFill>
        <a:blip r:embed="rId2"/>
        <a:stretch>
          <a:fillRect/>
        </a:stretch>
      </xdr:blipFill>
      <xdr:spPr>
        <a:xfrm>
          <a:off x="9156065" y="33296225"/>
          <a:ext cx="695325" cy="2159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14605</xdr:rowOff>
    </xdr:to>
    <xdr:pic>
      <xdr:nvPicPr>
        <xdr:cNvPr id="94" name="Picture 3155" hidden="1"/>
        <xdr:cNvPicPr/>
      </xdr:nvPicPr>
      <xdr:blipFill>
        <a:blip r:embed="rId2"/>
        <a:stretch>
          <a:fillRect/>
        </a:stretch>
      </xdr:blipFill>
      <xdr:spPr>
        <a:xfrm>
          <a:off x="9156065" y="34388425"/>
          <a:ext cx="695325" cy="1460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21590</xdr:rowOff>
    </xdr:to>
    <xdr:pic>
      <xdr:nvPicPr>
        <xdr:cNvPr id="95" name="Picture 3155" hidden="1"/>
        <xdr:cNvPicPr/>
      </xdr:nvPicPr>
      <xdr:blipFill>
        <a:blip r:embed="rId2"/>
        <a:stretch>
          <a:fillRect/>
        </a:stretch>
      </xdr:blipFill>
      <xdr:spPr>
        <a:xfrm>
          <a:off x="9156065" y="34388425"/>
          <a:ext cx="695325" cy="2159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14605</xdr:rowOff>
    </xdr:to>
    <xdr:pic>
      <xdr:nvPicPr>
        <xdr:cNvPr id="96" name="Picture 3155" hidden="1"/>
        <xdr:cNvPicPr/>
      </xdr:nvPicPr>
      <xdr:blipFill>
        <a:blip r:embed="rId2"/>
        <a:stretch>
          <a:fillRect/>
        </a:stretch>
      </xdr:blipFill>
      <xdr:spPr>
        <a:xfrm>
          <a:off x="9156065" y="34388425"/>
          <a:ext cx="695325" cy="1460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21590</xdr:rowOff>
    </xdr:to>
    <xdr:pic>
      <xdr:nvPicPr>
        <xdr:cNvPr id="97" name="Picture 3155" hidden="1"/>
        <xdr:cNvPicPr/>
      </xdr:nvPicPr>
      <xdr:blipFill>
        <a:blip r:embed="rId2"/>
        <a:stretch>
          <a:fillRect/>
        </a:stretch>
      </xdr:blipFill>
      <xdr:spPr>
        <a:xfrm>
          <a:off x="9156065" y="34388425"/>
          <a:ext cx="695325" cy="2159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14605</xdr:rowOff>
    </xdr:to>
    <xdr:pic>
      <xdr:nvPicPr>
        <xdr:cNvPr id="98" name="Picture 3155" hidden="1"/>
        <xdr:cNvPicPr/>
      </xdr:nvPicPr>
      <xdr:blipFill>
        <a:blip r:embed="rId2"/>
        <a:stretch>
          <a:fillRect/>
        </a:stretch>
      </xdr:blipFill>
      <xdr:spPr>
        <a:xfrm>
          <a:off x="9156065" y="35353625"/>
          <a:ext cx="695325" cy="1460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21590</xdr:rowOff>
    </xdr:to>
    <xdr:pic>
      <xdr:nvPicPr>
        <xdr:cNvPr id="99" name="Picture 3155" hidden="1"/>
        <xdr:cNvPicPr/>
      </xdr:nvPicPr>
      <xdr:blipFill>
        <a:blip r:embed="rId2"/>
        <a:stretch>
          <a:fillRect/>
        </a:stretch>
      </xdr:blipFill>
      <xdr:spPr>
        <a:xfrm>
          <a:off x="9156065" y="35353625"/>
          <a:ext cx="695325" cy="2159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14605</xdr:rowOff>
    </xdr:to>
    <xdr:pic>
      <xdr:nvPicPr>
        <xdr:cNvPr id="100" name="Picture 3155" hidden="1"/>
        <xdr:cNvPicPr/>
      </xdr:nvPicPr>
      <xdr:blipFill>
        <a:blip r:embed="rId2"/>
        <a:stretch>
          <a:fillRect/>
        </a:stretch>
      </xdr:blipFill>
      <xdr:spPr>
        <a:xfrm>
          <a:off x="9156065" y="35353625"/>
          <a:ext cx="695325" cy="1460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21590</xdr:rowOff>
    </xdr:to>
    <xdr:pic>
      <xdr:nvPicPr>
        <xdr:cNvPr id="101" name="Picture 3155" hidden="1"/>
        <xdr:cNvPicPr/>
      </xdr:nvPicPr>
      <xdr:blipFill>
        <a:blip r:embed="rId2"/>
        <a:stretch>
          <a:fillRect/>
        </a:stretch>
      </xdr:blipFill>
      <xdr:spPr>
        <a:xfrm>
          <a:off x="9156065" y="35353625"/>
          <a:ext cx="695325" cy="21590"/>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14605</xdr:rowOff>
    </xdr:to>
    <xdr:pic>
      <xdr:nvPicPr>
        <xdr:cNvPr id="102" name="Picture 3155" hidden="1"/>
        <xdr:cNvPicPr/>
      </xdr:nvPicPr>
      <xdr:blipFill>
        <a:blip r:embed="rId2"/>
        <a:stretch>
          <a:fillRect/>
        </a:stretch>
      </xdr:blipFill>
      <xdr:spPr>
        <a:xfrm>
          <a:off x="9156065" y="36318825"/>
          <a:ext cx="695325" cy="14605"/>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21590</xdr:rowOff>
    </xdr:to>
    <xdr:pic>
      <xdr:nvPicPr>
        <xdr:cNvPr id="103" name="Picture 3155" hidden="1"/>
        <xdr:cNvPicPr/>
      </xdr:nvPicPr>
      <xdr:blipFill>
        <a:blip r:embed="rId2"/>
        <a:stretch>
          <a:fillRect/>
        </a:stretch>
      </xdr:blipFill>
      <xdr:spPr>
        <a:xfrm>
          <a:off x="9156065" y="36318825"/>
          <a:ext cx="695325" cy="21590"/>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14605</xdr:rowOff>
    </xdr:to>
    <xdr:pic>
      <xdr:nvPicPr>
        <xdr:cNvPr id="104" name="Picture 3155" hidden="1"/>
        <xdr:cNvPicPr/>
      </xdr:nvPicPr>
      <xdr:blipFill>
        <a:blip r:embed="rId2"/>
        <a:stretch>
          <a:fillRect/>
        </a:stretch>
      </xdr:blipFill>
      <xdr:spPr>
        <a:xfrm>
          <a:off x="9156065" y="36318825"/>
          <a:ext cx="695325" cy="14605"/>
        </a:xfrm>
        <a:prstGeom prst="rect">
          <a:avLst/>
        </a:prstGeom>
        <a:noFill/>
        <a:ln w="9525">
          <a:noFill/>
        </a:ln>
      </xdr:spPr>
    </xdr:pic>
    <xdr:clientData/>
  </xdr:twoCellAnchor>
  <xdr:twoCellAnchor editAs="oneCell">
    <xdr:from>
      <xdr:col>3</xdr:col>
      <xdr:colOff>0</xdr:colOff>
      <xdr:row>49</xdr:row>
      <xdr:rowOff>0</xdr:rowOff>
    </xdr:from>
    <xdr:to>
      <xdr:col>3</xdr:col>
      <xdr:colOff>695325</xdr:colOff>
      <xdr:row>49</xdr:row>
      <xdr:rowOff>21590</xdr:rowOff>
    </xdr:to>
    <xdr:pic>
      <xdr:nvPicPr>
        <xdr:cNvPr id="105" name="Picture 3155" hidden="1"/>
        <xdr:cNvPicPr/>
      </xdr:nvPicPr>
      <xdr:blipFill>
        <a:blip r:embed="rId2"/>
        <a:stretch>
          <a:fillRect/>
        </a:stretch>
      </xdr:blipFill>
      <xdr:spPr>
        <a:xfrm>
          <a:off x="9156065" y="36318825"/>
          <a:ext cx="695325" cy="21590"/>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14605</xdr:rowOff>
    </xdr:to>
    <xdr:pic>
      <xdr:nvPicPr>
        <xdr:cNvPr id="106" name="Picture 3155" hidden="1"/>
        <xdr:cNvPicPr/>
      </xdr:nvPicPr>
      <xdr:blipFill>
        <a:blip r:embed="rId2"/>
        <a:stretch>
          <a:fillRect/>
        </a:stretch>
      </xdr:blipFill>
      <xdr:spPr>
        <a:xfrm>
          <a:off x="9156065" y="37284025"/>
          <a:ext cx="695325" cy="14605"/>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21590</xdr:rowOff>
    </xdr:to>
    <xdr:pic>
      <xdr:nvPicPr>
        <xdr:cNvPr id="107" name="Picture 3155" hidden="1"/>
        <xdr:cNvPicPr/>
      </xdr:nvPicPr>
      <xdr:blipFill>
        <a:blip r:embed="rId2"/>
        <a:stretch>
          <a:fillRect/>
        </a:stretch>
      </xdr:blipFill>
      <xdr:spPr>
        <a:xfrm>
          <a:off x="9156065" y="37284025"/>
          <a:ext cx="695325" cy="21590"/>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14605</xdr:rowOff>
    </xdr:to>
    <xdr:pic>
      <xdr:nvPicPr>
        <xdr:cNvPr id="108" name="Picture 3155" hidden="1"/>
        <xdr:cNvPicPr/>
      </xdr:nvPicPr>
      <xdr:blipFill>
        <a:blip r:embed="rId2"/>
        <a:stretch>
          <a:fillRect/>
        </a:stretch>
      </xdr:blipFill>
      <xdr:spPr>
        <a:xfrm>
          <a:off x="9156065" y="37284025"/>
          <a:ext cx="695325" cy="14605"/>
        </a:xfrm>
        <a:prstGeom prst="rect">
          <a:avLst/>
        </a:prstGeom>
        <a:noFill/>
        <a:ln w="9525">
          <a:noFill/>
        </a:ln>
      </xdr:spPr>
    </xdr:pic>
    <xdr:clientData/>
  </xdr:twoCellAnchor>
  <xdr:twoCellAnchor editAs="oneCell">
    <xdr:from>
      <xdr:col>3</xdr:col>
      <xdr:colOff>0</xdr:colOff>
      <xdr:row>50</xdr:row>
      <xdr:rowOff>0</xdr:rowOff>
    </xdr:from>
    <xdr:to>
      <xdr:col>3</xdr:col>
      <xdr:colOff>695325</xdr:colOff>
      <xdr:row>50</xdr:row>
      <xdr:rowOff>21590</xdr:rowOff>
    </xdr:to>
    <xdr:pic>
      <xdr:nvPicPr>
        <xdr:cNvPr id="109" name="Picture 3155" hidden="1"/>
        <xdr:cNvPicPr/>
      </xdr:nvPicPr>
      <xdr:blipFill>
        <a:blip r:embed="rId2"/>
        <a:stretch>
          <a:fillRect/>
        </a:stretch>
      </xdr:blipFill>
      <xdr:spPr>
        <a:xfrm>
          <a:off x="9156065" y="37284025"/>
          <a:ext cx="695325" cy="21590"/>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14605</xdr:rowOff>
    </xdr:to>
    <xdr:pic>
      <xdr:nvPicPr>
        <xdr:cNvPr id="110" name="Picture 3155" hidden="1"/>
        <xdr:cNvPicPr/>
      </xdr:nvPicPr>
      <xdr:blipFill>
        <a:blip r:embed="rId2"/>
        <a:stretch>
          <a:fillRect/>
        </a:stretch>
      </xdr:blipFill>
      <xdr:spPr>
        <a:xfrm>
          <a:off x="9156065" y="38414325"/>
          <a:ext cx="695325" cy="14605"/>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21590</xdr:rowOff>
    </xdr:to>
    <xdr:pic>
      <xdr:nvPicPr>
        <xdr:cNvPr id="111" name="Picture 3155" hidden="1"/>
        <xdr:cNvPicPr/>
      </xdr:nvPicPr>
      <xdr:blipFill>
        <a:blip r:embed="rId2"/>
        <a:stretch>
          <a:fillRect/>
        </a:stretch>
      </xdr:blipFill>
      <xdr:spPr>
        <a:xfrm>
          <a:off x="9156065" y="38414325"/>
          <a:ext cx="695325" cy="21590"/>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14605</xdr:rowOff>
    </xdr:to>
    <xdr:pic>
      <xdr:nvPicPr>
        <xdr:cNvPr id="112" name="Picture 3155" hidden="1"/>
        <xdr:cNvPicPr/>
      </xdr:nvPicPr>
      <xdr:blipFill>
        <a:blip r:embed="rId2"/>
        <a:stretch>
          <a:fillRect/>
        </a:stretch>
      </xdr:blipFill>
      <xdr:spPr>
        <a:xfrm>
          <a:off x="9156065" y="38414325"/>
          <a:ext cx="695325" cy="14605"/>
        </a:xfrm>
        <a:prstGeom prst="rect">
          <a:avLst/>
        </a:prstGeom>
        <a:noFill/>
        <a:ln w="9525">
          <a:noFill/>
        </a:ln>
      </xdr:spPr>
    </xdr:pic>
    <xdr:clientData/>
  </xdr:twoCellAnchor>
  <xdr:twoCellAnchor editAs="oneCell">
    <xdr:from>
      <xdr:col>3</xdr:col>
      <xdr:colOff>0</xdr:colOff>
      <xdr:row>52</xdr:row>
      <xdr:rowOff>0</xdr:rowOff>
    </xdr:from>
    <xdr:to>
      <xdr:col>3</xdr:col>
      <xdr:colOff>695325</xdr:colOff>
      <xdr:row>52</xdr:row>
      <xdr:rowOff>21590</xdr:rowOff>
    </xdr:to>
    <xdr:pic>
      <xdr:nvPicPr>
        <xdr:cNvPr id="113" name="Picture 3155" hidden="1"/>
        <xdr:cNvPicPr/>
      </xdr:nvPicPr>
      <xdr:blipFill>
        <a:blip r:embed="rId2"/>
        <a:stretch>
          <a:fillRect/>
        </a:stretch>
      </xdr:blipFill>
      <xdr:spPr>
        <a:xfrm>
          <a:off x="9156065" y="38414325"/>
          <a:ext cx="695325" cy="21590"/>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14605</xdr:rowOff>
    </xdr:to>
    <xdr:pic>
      <xdr:nvPicPr>
        <xdr:cNvPr id="114" name="Picture 3155" hidden="1"/>
        <xdr:cNvPicPr/>
      </xdr:nvPicPr>
      <xdr:blipFill>
        <a:blip r:embed="rId2"/>
        <a:stretch>
          <a:fillRect/>
        </a:stretch>
      </xdr:blipFill>
      <xdr:spPr>
        <a:xfrm>
          <a:off x="9156065" y="39125525"/>
          <a:ext cx="695325" cy="14605"/>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21590</xdr:rowOff>
    </xdr:to>
    <xdr:pic>
      <xdr:nvPicPr>
        <xdr:cNvPr id="115" name="Picture 3155" hidden="1"/>
        <xdr:cNvPicPr/>
      </xdr:nvPicPr>
      <xdr:blipFill>
        <a:blip r:embed="rId2"/>
        <a:stretch>
          <a:fillRect/>
        </a:stretch>
      </xdr:blipFill>
      <xdr:spPr>
        <a:xfrm>
          <a:off x="9156065" y="39125525"/>
          <a:ext cx="695325" cy="21590"/>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14605</xdr:rowOff>
    </xdr:to>
    <xdr:pic>
      <xdr:nvPicPr>
        <xdr:cNvPr id="116" name="Picture 3155" hidden="1"/>
        <xdr:cNvPicPr/>
      </xdr:nvPicPr>
      <xdr:blipFill>
        <a:blip r:embed="rId2"/>
        <a:stretch>
          <a:fillRect/>
        </a:stretch>
      </xdr:blipFill>
      <xdr:spPr>
        <a:xfrm>
          <a:off x="9156065" y="39125525"/>
          <a:ext cx="695325" cy="14605"/>
        </a:xfrm>
        <a:prstGeom prst="rect">
          <a:avLst/>
        </a:prstGeom>
        <a:noFill/>
        <a:ln w="9525">
          <a:noFill/>
        </a:ln>
      </xdr:spPr>
    </xdr:pic>
    <xdr:clientData/>
  </xdr:twoCellAnchor>
  <xdr:twoCellAnchor editAs="oneCell">
    <xdr:from>
      <xdr:col>3</xdr:col>
      <xdr:colOff>0</xdr:colOff>
      <xdr:row>53</xdr:row>
      <xdr:rowOff>0</xdr:rowOff>
    </xdr:from>
    <xdr:to>
      <xdr:col>3</xdr:col>
      <xdr:colOff>695325</xdr:colOff>
      <xdr:row>53</xdr:row>
      <xdr:rowOff>21590</xdr:rowOff>
    </xdr:to>
    <xdr:pic>
      <xdr:nvPicPr>
        <xdr:cNvPr id="117" name="Picture 3155" hidden="1"/>
        <xdr:cNvPicPr/>
      </xdr:nvPicPr>
      <xdr:blipFill>
        <a:blip r:embed="rId2"/>
        <a:stretch>
          <a:fillRect/>
        </a:stretch>
      </xdr:blipFill>
      <xdr:spPr>
        <a:xfrm>
          <a:off x="9156065" y="39125525"/>
          <a:ext cx="695325" cy="21590"/>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14605</xdr:rowOff>
    </xdr:to>
    <xdr:pic>
      <xdr:nvPicPr>
        <xdr:cNvPr id="118" name="Picture 3155" hidden="1"/>
        <xdr:cNvPicPr/>
      </xdr:nvPicPr>
      <xdr:blipFill>
        <a:blip r:embed="rId2"/>
        <a:stretch>
          <a:fillRect/>
        </a:stretch>
      </xdr:blipFill>
      <xdr:spPr>
        <a:xfrm>
          <a:off x="9156065" y="39836725"/>
          <a:ext cx="695325" cy="14605"/>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21590</xdr:rowOff>
    </xdr:to>
    <xdr:pic>
      <xdr:nvPicPr>
        <xdr:cNvPr id="119" name="Picture 3155" hidden="1"/>
        <xdr:cNvPicPr/>
      </xdr:nvPicPr>
      <xdr:blipFill>
        <a:blip r:embed="rId2"/>
        <a:stretch>
          <a:fillRect/>
        </a:stretch>
      </xdr:blipFill>
      <xdr:spPr>
        <a:xfrm>
          <a:off x="9156065" y="39836725"/>
          <a:ext cx="695325" cy="21590"/>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14605</xdr:rowOff>
    </xdr:to>
    <xdr:pic>
      <xdr:nvPicPr>
        <xdr:cNvPr id="120" name="Picture 3155" hidden="1"/>
        <xdr:cNvPicPr/>
      </xdr:nvPicPr>
      <xdr:blipFill>
        <a:blip r:embed="rId2"/>
        <a:stretch>
          <a:fillRect/>
        </a:stretch>
      </xdr:blipFill>
      <xdr:spPr>
        <a:xfrm>
          <a:off x="9156065" y="39836725"/>
          <a:ext cx="695325" cy="14605"/>
        </a:xfrm>
        <a:prstGeom prst="rect">
          <a:avLst/>
        </a:prstGeom>
        <a:noFill/>
        <a:ln w="9525">
          <a:noFill/>
        </a:ln>
      </xdr:spPr>
    </xdr:pic>
    <xdr:clientData/>
  </xdr:twoCellAnchor>
  <xdr:twoCellAnchor editAs="oneCell">
    <xdr:from>
      <xdr:col>3</xdr:col>
      <xdr:colOff>0</xdr:colOff>
      <xdr:row>54</xdr:row>
      <xdr:rowOff>0</xdr:rowOff>
    </xdr:from>
    <xdr:to>
      <xdr:col>3</xdr:col>
      <xdr:colOff>695325</xdr:colOff>
      <xdr:row>54</xdr:row>
      <xdr:rowOff>21590</xdr:rowOff>
    </xdr:to>
    <xdr:pic>
      <xdr:nvPicPr>
        <xdr:cNvPr id="121" name="Picture 3155" hidden="1"/>
        <xdr:cNvPicPr/>
      </xdr:nvPicPr>
      <xdr:blipFill>
        <a:blip r:embed="rId2"/>
        <a:stretch>
          <a:fillRect/>
        </a:stretch>
      </xdr:blipFill>
      <xdr:spPr>
        <a:xfrm>
          <a:off x="9156065" y="39836725"/>
          <a:ext cx="695325" cy="21590"/>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14605</xdr:rowOff>
    </xdr:to>
    <xdr:pic>
      <xdr:nvPicPr>
        <xdr:cNvPr id="122" name="Picture 3155" hidden="1"/>
        <xdr:cNvPicPr/>
      </xdr:nvPicPr>
      <xdr:blipFill>
        <a:blip r:embed="rId2"/>
        <a:stretch>
          <a:fillRect/>
        </a:stretch>
      </xdr:blipFill>
      <xdr:spPr>
        <a:xfrm>
          <a:off x="9156065" y="41843325"/>
          <a:ext cx="695325" cy="14605"/>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21590</xdr:rowOff>
    </xdr:to>
    <xdr:pic>
      <xdr:nvPicPr>
        <xdr:cNvPr id="123" name="Picture 3155" hidden="1"/>
        <xdr:cNvPicPr/>
      </xdr:nvPicPr>
      <xdr:blipFill>
        <a:blip r:embed="rId2"/>
        <a:stretch>
          <a:fillRect/>
        </a:stretch>
      </xdr:blipFill>
      <xdr:spPr>
        <a:xfrm>
          <a:off x="9156065" y="41843325"/>
          <a:ext cx="695325" cy="21590"/>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14605</xdr:rowOff>
    </xdr:to>
    <xdr:pic>
      <xdr:nvPicPr>
        <xdr:cNvPr id="124" name="Picture 3155" hidden="1"/>
        <xdr:cNvPicPr/>
      </xdr:nvPicPr>
      <xdr:blipFill>
        <a:blip r:embed="rId2"/>
        <a:stretch>
          <a:fillRect/>
        </a:stretch>
      </xdr:blipFill>
      <xdr:spPr>
        <a:xfrm>
          <a:off x="9156065" y="41843325"/>
          <a:ext cx="695325" cy="14605"/>
        </a:xfrm>
        <a:prstGeom prst="rect">
          <a:avLst/>
        </a:prstGeom>
        <a:noFill/>
        <a:ln w="9525">
          <a:noFill/>
        </a:ln>
      </xdr:spPr>
    </xdr:pic>
    <xdr:clientData/>
  </xdr:twoCellAnchor>
  <xdr:twoCellAnchor editAs="oneCell">
    <xdr:from>
      <xdr:col>3</xdr:col>
      <xdr:colOff>0</xdr:colOff>
      <xdr:row>57</xdr:row>
      <xdr:rowOff>0</xdr:rowOff>
    </xdr:from>
    <xdr:to>
      <xdr:col>3</xdr:col>
      <xdr:colOff>695325</xdr:colOff>
      <xdr:row>57</xdr:row>
      <xdr:rowOff>21590</xdr:rowOff>
    </xdr:to>
    <xdr:pic>
      <xdr:nvPicPr>
        <xdr:cNvPr id="125" name="Picture 3155" hidden="1"/>
        <xdr:cNvPicPr/>
      </xdr:nvPicPr>
      <xdr:blipFill>
        <a:blip r:embed="rId2"/>
        <a:stretch>
          <a:fillRect/>
        </a:stretch>
      </xdr:blipFill>
      <xdr:spPr>
        <a:xfrm>
          <a:off x="9156065" y="41843325"/>
          <a:ext cx="695325" cy="21590"/>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14605</xdr:rowOff>
    </xdr:to>
    <xdr:pic>
      <xdr:nvPicPr>
        <xdr:cNvPr id="126" name="Picture 3155" hidden="1"/>
        <xdr:cNvPicPr/>
      </xdr:nvPicPr>
      <xdr:blipFill>
        <a:blip r:embed="rId2"/>
        <a:stretch>
          <a:fillRect/>
        </a:stretch>
      </xdr:blipFill>
      <xdr:spPr>
        <a:xfrm>
          <a:off x="9156065" y="42757725"/>
          <a:ext cx="695325" cy="14605"/>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21590</xdr:rowOff>
    </xdr:to>
    <xdr:pic>
      <xdr:nvPicPr>
        <xdr:cNvPr id="127" name="Picture 3155" hidden="1"/>
        <xdr:cNvPicPr/>
      </xdr:nvPicPr>
      <xdr:blipFill>
        <a:blip r:embed="rId2"/>
        <a:stretch>
          <a:fillRect/>
        </a:stretch>
      </xdr:blipFill>
      <xdr:spPr>
        <a:xfrm>
          <a:off x="9156065" y="42757725"/>
          <a:ext cx="695325" cy="21590"/>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14605</xdr:rowOff>
    </xdr:to>
    <xdr:pic>
      <xdr:nvPicPr>
        <xdr:cNvPr id="128" name="Picture 3155" hidden="1"/>
        <xdr:cNvPicPr/>
      </xdr:nvPicPr>
      <xdr:blipFill>
        <a:blip r:embed="rId2"/>
        <a:stretch>
          <a:fillRect/>
        </a:stretch>
      </xdr:blipFill>
      <xdr:spPr>
        <a:xfrm>
          <a:off x="9156065" y="42757725"/>
          <a:ext cx="695325" cy="14605"/>
        </a:xfrm>
        <a:prstGeom prst="rect">
          <a:avLst/>
        </a:prstGeom>
        <a:noFill/>
        <a:ln w="9525">
          <a:noFill/>
        </a:ln>
      </xdr:spPr>
    </xdr:pic>
    <xdr:clientData/>
  </xdr:twoCellAnchor>
  <xdr:twoCellAnchor editAs="oneCell">
    <xdr:from>
      <xdr:col>3</xdr:col>
      <xdr:colOff>0</xdr:colOff>
      <xdr:row>58</xdr:row>
      <xdr:rowOff>0</xdr:rowOff>
    </xdr:from>
    <xdr:to>
      <xdr:col>3</xdr:col>
      <xdr:colOff>695325</xdr:colOff>
      <xdr:row>58</xdr:row>
      <xdr:rowOff>21590</xdr:rowOff>
    </xdr:to>
    <xdr:pic>
      <xdr:nvPicPr>
        <xdr:cNvPr id="129" name="Picture 3155" hidden="1"/>
        <xdr:cNvPicPr/>
      </xdr:nvPicPr>
      <xdr:blipFill>
        <a:blip r:embed="rId2"/>
        <a:stretch>
          <a:fillRect/>
        </a:stretch>
      </xdr:blipFill>
      <xdr:spPr>
        <a:xfrm>
          <a:off x="9156065" y="42757725"/>
          <a:ext cx="695325" cy="21590"/>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14605</xdr:rowOff>
    </xdr:to>
    <xdr:pic>
      <xdr:nvPicPr>
        <xdr:cNvPr id="130" name="Picture 3155" hidden="1"/>
        <xdr:cNvPicPr/>
      </xdr:nvPicPr>
      <xdr:blipFill>
        <a:blip r:embed="rId2"/>
        <a:stretch>
          <a:fillRect/>
        </a:stretch>
      </xdr:blipFill>
      <xdr:spPr>
        <a:xfrm>
          <a:off x="9156065" y="50403125"/>
          <a:ext cx="695325" cy="14605"/>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21590</xdr:rowOff>
    </xdr:to>
    <xdr:pic>
      <xdr:nvPicPr>
        <xdr:cNvPr id="131" name="Picture 3155" hidden="1"/>
        <xdr:cNvPicPr/>
      </xdr:nvPicPr>
      <xdr:blipFill>
        <a:blip r:embed="rId2"/>
        <a:stretch>
          <a:fillRect/>
        </a:stretch>
      </xdr:blipFill>
      <xdr:spPr>
        <a:xfrm>
          <a:off x="9156065" y="50403125"/>
          <a:ext cx="695325" cy="21590"/>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14605</xdr:rowOff>
    </xdr:to>
    <xdr:pic>
      <xdr:nvPicPr>
        <xdr:cNvPr id="132" name="Picture 3155" hidden="1"/>
        <xdr:cNvPicPr/>
      </xdr:nvPicPr>
      <xdr:blipFill>
        <a:blip r:embed="rId2"/>
        <a:stretch>
          <a:fillRect/>
        </a:stretch>
      </xdr:blipFill>
      <xdr:spPr>
        <a:xfrm>
          <a:off x="9156065" y="50403125"/>
          <a:ext cx="695325" cy="14605"/>
        </a:xfrm>
        <a:prstGeom prst="rect">
          <a:avLst/>
        </a:prstGeom>
        <a:noFill/>
        <a:ln w="9525">
          <a:noFill/>
        </a:ln>
      </xdr:spPr>
    </xdr:pic>
    <xdr:clientData/>
  </xdr:twoCellAnchor>
  <xdr:twoCellAnchor editAs="oneCell">
    <xdr:from>
      <xdr:col>3</xdr:col>
      <xdr:colOff>0</xdr:colOff>
      <xdr:row>70</xdr:row>
      <xdr:rowOff>0</xdr:rowOff>
    </xdr:from>
    <xdr:to>
      <xdr:col>3</xdr:col>
      <xdr:colOff>695325</xdr:colOff>
      <xdr:row>70</xdr:row>
      <xdr:rowOff>21590</xdr:rowOff>
    </xdr:to>
    <xdr:pic>
      <xdr:nvPicPr>
        <xdr:cNvPr id="133" name="Picture 3155" hidden="1"/>
        <xdr:cNvPicPr/>
      </xdr:nvPicPr>
      <xdr:blipFill>
        <a:blip r:embed="rId2"/>
        <a:stretch>
          <a:fillRect/>
        </a:stretch>
      </xdr:blipFill>
      <xdr:spPr>
        <a:xfrm>
          <a:off x="9156065" y="50403125"/>
          <a:ext cx="695325" cy="21590"/>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14605</xdr:rowOff>
    </xdr:to>
    <xdr:pic>
      <xdr:nvPicPr>
        <xdr:cNvPr id="134" name="Picture 3155" hidden="1"/>
        <xdr:cNvPicPr/>
      </xdr:nvPicPr>
      <xdr:blipFill>
        <a:blip r:embed="rId2"/>
        <a:stretch>
          <a:fillRect/>
        </a:stretch>
      </xdr:blipFill>
      <xdr:spPr>
        <a:xfrm>
          <a:off x="9156065" y="51012725"/>
          <a:ext cx="695325" cy="14605"/>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21590</xdr:rowOff>
    </xdr:to>
    <xdr:pic>
      <xdr:nvPicPr>
        <xdr:cNvPr id="135" name="Picture 3155" hidden="1"/>
        <xdr:cNvPicPr/>
      </xdr:nvPicPr>
      <xdr:blipFill>
        <a:blip r:embed="rId2"/>
        <a:stretch>
          <a:fillRect/>
        </a:stretch>
      </xdr:blipFill>
      <xdr:spPr>
        <a:xfrm>
          <a:off x="9156065" y="51012725"/>
          <a:ext cx="695325" cy="21590"/>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14605</xdr:rowOff>
    </xdr:to>
    <xdr:pic>
      <xdr:nvPicPr>
        <xdr:cNvPr id="136" name="Picture 3155" hidden="1"/>
        <xdr:cNvPicPr/>
      </xdr:nvPicPr>
      <xdr:blipFill>
        <a:blip r:embed="rId2"/>
        <a:stretch>
          <a:fillRect/>
        </a:stretch>
      </xdr:blipFill>
      <xdr:spPr>
        <a:xfrm>
          <a:off x="9156065" y="51012725"/>
          <a:ext cx="695325" cy="14605"/>
        </a:xfrm>
        <a:prstGeom prst="rect">
          <a:avLst/>
        </a:prstGeom>
        <a:noFill/>
        <a:ln w="9525">
          <a:noFill/>
        </a:ln>
      </xdr:spPr>
    </xdr:pic>
    <xdr:clientData/>
  </xdr:twoCellAnchor>
  <xdr:twoCellAnchor editAs="oneCell">
    <xdr:from>
      <xdr:col>3</xdr:col>
      <xdr:colOff>0</xdr:colOff>
      <xdr:row>71</xdr:row>
      <xdr:rowOff>0</xdr:rowOff>
    </xdr:from>
    <xdr:to>
      <xdr:col>3</xdr:col>
      <xdr:colOff>695325</xdr:colOff>
      <xdr:row>71</xdr:row>
      <xdr:rowOff>21590</xdr:rowOff>
    </xdr:to>
    <xdr:pic>
      <xdr:nvPicPr>
        <xdr:cNvPr id="137" name="Picture 3155" hidden="1"/>
        <xdr:cNvPicPr/>
      </xdr:nvPicPr>
      <xdr:blipFill>
        <a:blip r:embed="rId2"/>
        <a:stretch>
          <a:fillRect/>
        </a:stretch>
      </xdr:blipFill>
      <xdr:spPr>
        <a:xfrm>
          <a:off x="9156065" y="51012725"/>
          <a:ext cx="695325" cy="215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6"/>
  <sheetViews>
    <sheetView tabSelected="1" topLeftCell="E62" workbookViewId="0">
      <selection activeCell="AA72" sqref="AA72"/>
    </sheetView>
  </sheetViews>
  <sheetFormatPr defaultColWidth="9" defaultRowHeight="15.75"/>
  <cols>
    <col min="1" max="1" width="17.5" style="22" customWidth="1"/>
    <col min="2" max="2" width="17.7833333333333" style="23" customWidth="1"/>
    <col min="3" max="3" width="84.875" style="24" customWidth="1"/>
    <col min="4" max="4" width="16.375" style="1" customWidth="1"/>
    <col min="5" max="5" width="60.75" style="25" customWidth="1"/>
    <col min="6" max="6" width="7.625" style="1" customWidth="1"/>
    <col min="7" max="7" width="10.5833333333333" style="1" customWidth="1"/>
    <col min="8" max="8" width="9.76666666666667" style="1" customWidth="1"/>
    <col min="9" max="11" width="5.73333333333333" style="1" customWidth="1"/>
    <col min="12" max="12" width="7.5" style="1" customWidth="1"/>
    <col min="13" max="13" width="7.875" style="1" customWidth="1"/>
    <col min="14" max="14" width="9.69166666666667" style="1" customWidth="1"/>
    <col min="15" max="15" width="8.75" style="1" customWidth="1"/>
    <col min="16" max="16" width="10.4666666666667" style="1" customWidth="1"/>
    <col min="17" max="17" width="10.125" style="1" customWidth="1"/>
    <col min="18" max="18" width="7.94166666666667" style="1" customWidth="1"/>
    <col min="19" max="19" width="7.49166666666667" style="1" customWidth="1"/>
    <col min="20" max="20" width="7.78333333333333" style="1" customWidth="1"/>
    <col min="21" max="21" width="8.08333333333333" style="1" customWidth="1"/>
    <col min="22" max="22" width="7.5" style="1" customWidth="1"/>
    <col min="23" max="23" width="9.25" style="1" customWidth="1"/>
    <col min="24" max="24" width="8.125" style="1" customWidth="1"/>
    <col min="25" max="25" width="14.7" style="1" customWidth="1"/>
    <col min="26" max="26" width="7.95" style="1" customWidth="1"/>
    <col min="27" max="27" width="18.275" style="1" customWidth="1"/>
    <col min="28" max="28" width="9" style="1" hidden="1" customWidth="1"/>
    <col min="29" max="16384" width="9" style="1"/>
  </cols>
  <sheetData>
    <row r="1" s="1" customFormat="1" spans="1:28">
      <c r="A1" s="26" t="s">
        <v>0</v>
      </c>
      <c r="B1" s="27"/>
      <c r="C1" s="28"/>
      <c r="D1" s="29"/>
      <c r="E1" s="30"/>
      <c r="F1" s="29"/>
      <c r="G1" s="29"/>
      <c r="H1" s="29"/>
      <c r="I1" s="29"/>
      <c r="J1" s="29"/>
      <c r="K1" s="29"/>
      <c r="L1" s="29"/>
      <c r="M1" s="29"/>
      <c r="N1" s="29"/>
      <c r="O1" s="29"/>
      <c r="P1" s="29"/>
      <c r="Q1" s="29"/>
      <c r="R1" s="29"/>
      <c r="S1" s="29"/>
      <c r="T1" s="29"/>
      <c r="U1" s="29"/>
      <c r="V1" s="29"/>
      <c r="W1" s="29"/>
      <c r="X1" s="29"/>
      <c r="Y1" s="29"/>
      <c r="Z1" s="29"/>
      <c r="AA1" s="29"/>
      <c r="AB1" s="29"/>
    </row>
    <row r="2" s="1" customFormat="1" ht="32" customHeight="1" spans="1:28">
      <c r="A2" s="31" t="s">
        <v>1</v>
      </c>
      <c r="B2" s="32"/>
      <c r="C2" s="33"/>
      <c r="D2" s="31"/>
      <c r="E2" s="34"/>
      <c r="F2" s="31"/>
      <c r="G2" s="31"/>
      <c r="H2" s="31"/>
      <c r="I2" s="31"/>
      <c r="J2" s="31"/>
      <c r="K2" s="31"/>
      <c r="L2" s="31"/>
      <c r="M2" s="31"/>
      <c r="N2" s="31"/>
      <c r="O2" s="31"/>
      <c r="P2" s="31"/>
      <c r="Q2" s="31"/>
      <c r="R2" s="31"/>
      <c r="S2" s="31"/>
      <c r="T2" s="31"/>
      <c r="U2" s="31"/>
      <c r="V2" s="31"/>
      <c r="W2" s="31"/>
      <c r="X2" s="31"/>
      <c r="Y2" s="35"/>
      <c r="Z2" s="35"/>
      <c r="AA2" s="35"/>
      <c r="AB2" s="29"/>
    </row>
    <row r="3" s="1" customFormat="1" ht="20" customHeight="1" spans="1:28">
      <c r="A3" s="36"/>
      <c r="B3" s="37"/>
      <c r="C3" s="38"/>
      <c r="D3" s="39"/>
      <c r="E3" s="40"/>
      <c r="F3" s="39"/>
      <c r="G3" s="39"/>
      <c r="H3" s="39"/>
      <c r="I3" s="39"/>
      <c r="J3" s="39"/>
      <c r="K3" s="39"/>
      <c r="L3" s="39"/>
      <c r="M3" s="39"/>
      <c r="N3" s="39"/>
      <c r="O3" s="39"/>
      <c r="P3" s="39"/>
      <c r="Q3" s="41"/>
      <c r="R3" s="41"/>
      <c r="S3" s="41"/>
      <c r="T3" s="41"/>
      <c r="U3" s="41"/>
      <c r="V3" s="41"/>
      <c r="W3" s="41" t="s">
        <v>2</v>
      </c>
      <c r="X3" s="41"/>
      <c r="Y3" s="41"/>
      <c r="Z3" s="29"/>
      <c r="AA3" s="29"/>
      <c r="AB3" s="29"/>
    </row>
    <row r="4" s="1" customFormat="1" ht="21" customHeight="1" spans="1:28">
      <c r="A4" s="42" t="s">
        <v>3</v>
      </c>
      <c r="B4" s="43" t="s">
        <v>4</v>
      </c>
      <c r="C4" s="43" t="s">
        <v>5</v>
      </c>
      <c r="D4" s="44" t="s">
        <v>6</v>
      </c>
      <c r="E4" s="42" t="s">
        <v>7</v>
      </c>
      <c r="F4" s="42" t="s">
        <v>8</v>
      </c>
      <c r="G4" s="44" t="s">
        <v>9</v>
      </c>
      <c r="H4" s="44"/>
      <c r="I4" s="42" t="s">
        <v>10</v>
      </c>
      <c r="J4" s="42" t="s">
        <v>11</v>
      </c>
      <c r="K4" s="42" t="s">
        <v>12</v>
      </c>
      <c r="L4" s="42" t="s">
        <v>13</v>
      </c>
      <c r="M4" s="42"/>
      <c r="N4" s="42" t="s">
        <v>14</v>
      </c>
      <c r="O4" s="42"/>
      <c r="P4" s="42" t="s">
        <v>15</v>
      </c>
      <c r="Q4" s="42"/>
      <c r="R4" s="42"/>
      <c r="S4" s="42"/>
      <c r="T4" s="42"/>
      <c r="U4" s="42"/>
      <c r="V4" s="42"/>
      <c r="W4" s="45" t="s">
        <v>16</v>
      </c>
      <c r="X4" s="45" t="s">
        <v>17</v>
      </c>
      <c r="Y4" s="46" t="s">
        <v>18</v>
      </c>
      <c r="Z4" s="46" t="s">
        <v>19</v>
      </c>
      <c r="AA4" s="46" t="s">
        <v>20</v>
      </c>
      <c r="AB4" s="29"/>
    </row>
    <row r="5" s="1" customFormat="1" ht="21" customHeight="1" spans="1:28">
      <c r="A5" s="42"/>
      <c r="B5" s="43"/>
      <c r="C5" s="43"/>
      <c r="D5" s="44"/>
      <c r="E5" s="42"/>
      <c r="F5" s="42"/>
      <c r="G5" s="44"/>
      <c r="H5" s="44"/>
      <c r="I5" s="42"/>
      <c r="J5" s="42"/>
      <c r="K5" s="42"/>
      <c r="L5" s="42"/>
      <c r="M5" s="42"/>
      <c r="N5" s="42"/>
      <c r="O5" s="42"/>
      <c r="P5" s="42" t="s">
        <v>21</v>
      </c>
      <c r="Q5" s="42" t="s">
        <v>22</v>
      </c>
      <c r="R5" s="42"/>
      <c r="S5" s="42"/>
      <c r="T5" s="42"/>
      <c r="U5" s="42"/>
      <c r="V5" s="42" t="s">
        <v>23</v>
      </c>
      <c r="W5" s="45"/>
      <c r="X5" s="45"/>
      <c r="Y5" s="46"/>
      <c r="Z5" s="46"/>
      <c r="AA5" s="46"/>
      <c r="AB5" s="29"/>
    </row>
    <row r="6" s="1" customFormat="1" ht="22" customHeight="1" spans="1:28">
      <c r="A6" s="42"/>
      <c r="B6" s="43"/>
      <c r="C6" s="43"/>
      <c r="D6" s="44"/>
      <c r="E6" s="42"/>
      <c r="F6" s="42"/>
      <c r="G6" s="44" t="s">
        <v>24</v>
      </c>
      <c r="H6" s="44" t="s">
        <v>25</v>
      </c>
      <c r="I6" s="42"/>
      <c r="J6" s="42"/>
      <c r="K6" s="42"/>
      <c r="L6" s="42" t="s">
        <v>26</v>
      </c>
      <c r="M6" s="42" t="s">
        <v>27</v>
      </c>
      <c r="N6" s="42" t="s">
        <v>26</v>
      </c>
      <c r="O6" s="42" t="s">
        <v>27</v>
      </c>
      <c r="P6" s="42"/>
      <c r="Q6" s="47" t="s">
        <v>28</v>
      </c>
      <c r="R6" s="42" t="s">
        <v>29</v>
      </c>
      <c r="S6" s="42" t="s">
        <v>30</v>
      </c>
      <c r="T6" s="42" t="s">
        <v>31</v>
      </c>
      <c r="U6" s="42" t="s">
        <v>32</v>
      </c>
      <c r="V6" s="42"/>
      <c r="W6" s="45"/>
      <c r="X6" s="45"/>
      <c r="Y6" s="46"/>
      <c r="Z6" s="46"/>
      <c r="AA6" s="46"/>
      <c r="AB6" s="29"/>
    </row>
    <row r="7" s="2" customFormat="1" ht="23" customHeight="1" spans="1:28">
      <c r="A7" s="48" t="s">
        <v>33</v>
      </c>
      <c r="B7" s="43"/>
      <c r="C7" s="49"/>
      <c r="D7" s="50"/>
      <c r="E7" s="51"/>
      <c r="F7" s="50">
        <f>F8+F36+F40+F73</f>
        <v>43</v>
      </c>
      <c r="G7" s="50"/>
      <c r="H7" s="50"/>
      <c r="I7" s="50"/>
      <c r="J7" s="50"/>
      <c r="K7" s="50"/>
      <c r="L7" s="50">
        <f>L8+L36+L40+L73</f>
        <v>44173</v>
      </c>
      <c r="M7" s="50">
        <f t="shared" ref="M7:V7" si="0">M8+M36+M40+M73</f>
        <v>140015</v>
      </c>
      <c r="N7" s="50">
        <f t="shared" si="0"/>
        <v>279675</v>
      </c>
      <c r="O7" s="50">
        <f t="shared" si="0"/>
        <v>1113299</v>
      </c>
      <c r="P7" s="50">
        <f t="shared" si="0"/>
        <v>6241.38</v>
      </c>
      <c r="Q7" s="50">
        <f t="shared" si="0"/>
        <v>6206.38</v>
      </c>
      <c r="R7" s="50">
        <f t="shared" si="0"/>
        <v>3332</v>
      </c>
      <c r="S7" s="50">
        <f t="shared" si="0"/>
        <v>1104</v>
      </c>
      <c r="T7" s="50">
        <f t="shared" si="0"/>
        <v>448.38</v>
      </c>
      <c r="U7" s="50">
        <f t="shared" si="0"/>
        <v>1322</v>
      </c>
      <c r="V7" s="50">
        <f t="shared" si="0"/>
        <v>35</v>
      </c>
      <c r="W7" s="52"/>
      <c r="X7" s="52"/>
      <c r="Y7" s="52"/>
      <c r="Z7" s="52"/>
      <c r="AA7" s="52"/>
      <c r="AB7" s="53"/>
    </row>
    <row r="8" s="3" customFormat="1" ht="20" customHeight="1" spans="1:28">
      <c r="A8" s="54" t="s">
        <v>34</v>
      </c>
      <c r="B8" s="55"/>
      <c r="C8" s="56"/>
      <c r="D8" s="57"/>
      <c r="E8" s="58"/>
      <c r="F8" s="59">
        <f>F9+F16+F21+F24+F27+F31</f>
        <v>15</v>
      </c>
      <c r="G8" s="59"/>
      <c r="H8" s="59"/>
      <c r="I8" s="59"/>
      <c r="J8" s="59"/>
      <c r="K8" s="59"/>
      <c r="L8" s="59">
        <f>L9+L16+L21+L24+L27+L31</f>
        <v>27205</v>
      </c>
      <c r="M8" s="59">
        <f t="shared" ref="M8:U8" si="1">M9+M16+M21+M24+M27+M31</f>
        <v>85398</v>
      </c>
      <c r="N8" s="59">
        <f t="shared" si="1"/>
        <v>115103</v>
      </c>
      <c r="O8" s="59">
        <f t="shared" si="1"/>
        <v>505082</v>
      </c>
      <c r="P8" s="59">
        <f t="shared" si="1"/>
        <v>3304</v>
      </c>
      <c r="Q8" s="59">
        <f t="shared" si="1"/>
        <v>3304</v>
      </c>
      <c r="R8" s="59">
        <f t="shared" si="1"/>
        <v>1567</v>
      </c>
      <c r="S8" s="59">
        <f t="shared" si="1"/>
        <v>475</v>
      </c>
      <c r="T8" s="59"/>
      <c r="U8" s="59">
        <f t="shared" si="1"/>
        <v>1262</v>
      </c>
      <c r="V8" s="59"/>
      <c r="W8" s="57"/>
      <c r="X8" s="57"/>
      <c r="Y8" s="57"/>
      <c r="Z8" s="57"/>
      <c r="AA8" s="57"/>
      <c r="AB8" s="60"/>
    </row>
    <row r="9" s="3" customFormat="1" ht="20" customHeight="1" spans="1:28">
      <c r="A9" s="61" t="s">
        <v>35</v>
      </c>
      <c r="B9" s="55"/>
      <c r="C9" s="56"/>
      <c r="D9" s="57"/>
      <c r="E9" s="51"/>
      <c r="F9" s="59">
        <f>F10</f>
        <v>5</v>
      </c>
      <c r="G9" s="59"/>
      <c r="H9" s="59"/>
      <c r="I9" s="59"/>
      <c r="J9" s="59"/>
      <c r="K9" s="59"/>
      <c r="L9" s="59">
        <f>L10</f>
        <v>22131</v>
      </c>
      <c r="M9" s="59">
        <f t="shared" ref="M9:U9" si="2">M10</f>
        <v>77719</v>
      </c>
      <c r="N9" s="59">
        <f t="shared" si="2"/>
        <v>104719</v>
      </c>
      <c r="O9" s="59">
        <f t="shared" si="2"/>
        <v>477882</v>
      </c>
      <c r="P9" s="59">
        <f t="shared" si="2"/>
        <v>987</v>
      </c>
      <c r="Q9" s="59">
        <f t="shared" si="2"/>
        <v>987</v>
      </c>
      <c r="R9" s="59">
        <f t="shared" si="2"/>
        <v>235</v>
      </c>
      <c r="S9" s="59">
        <f t="shared" si="2"/>
        <v>0</v>
      </c>
      <c r="T9" s="59"/>
      <c r="U9" s="59">
        <f t="shared" si="2"/>
        <v>752</v>
      </c>
      <c r="V9" s="59"/>
      <c r="W9" s="57"/>
      <c r="X9" s="57"/>
      <c r="Y9" s="57"/>
      <c r="Z9" s="57"/>
      <c r="AA9" s="57"/>
      <c r="AB9" s="60"/>
    </row>
    <row r="10" s="2" customFormat="1" ht="27" customHeight="1" spans="1:28">
      <c r="A10" s="61" t="s">
        <v>36</v>
      </c>
      <c r="B10" s="55"/>
      <c r="C10" s="62"/>
      <c r="D10" s="52"/>
      <c r="E10" s="63"/>
      <c r="F10" s="64">
        <f>SUM(F11:F15)</f>
        <v>5</v>
      </c>
      <c r="G10" s="64"/>
      <c r="H10" s="64"/>
      <c r="I10" s="64"/>
      <c r="J10" s="64"/>
      <c r="K10" s="64"/>
      <c r="L10" s="64">
        <f>SUM(L11:L15)</f>
        <v>22131</v>
      </c>
      <c r="M10" s="64">
        <f t="shared" ref="M10:U10" si="3">SUM(M11:M15)</f>
        <v>77719</v>
      </c>
      <c r="N10" s="64">
        <f t="shared" si="3"/>
        <v>104719</v>
      </c>
      <c r="O10" s="64">
        <f t="shared" si="3"/>
        <v>477882</v>
      </c>
      <c r="P10" s="64">
        <f t="shared" si="3"/>
        <v>987</v>
      </c>
      <c r="Q10" s="64">
        <f t="shared" si="3"/>
        <v>987</v>
      </c>
      <c r="R10" s="64">
        <f t="shared" si="3"/>
        <v>235</v>
      </c>
      <c r="S10" s="64">
        <f t="shared" si="3"/>
        <v>0</v>
      </c>
      <c r="T10" s="64"/>
      <c r="U10" s="64">
        <f t="shared" si="3"/>
        <v>752</v>
      </c>
      <c r="V10" s="64"/>
      <c r="W10" s="52"/>
      <c r="X10" s="52"/>
      <c r="Y10" s="52"/>
      <c r="Z10" s="52"/>
      <c r="AA10" s="52"/>
      <c r="AB10" s="53"/>
    </row>
    <row r="11" s="4" customFormat="1" ht="72" customHeight="1" spans="1:28">
      <c r="A11" s="65">
        <v>1</v>
      </c>
      <c r="B11" s="48" t="s">
        <v>37</v>
      </c>
      <c r="C11" s="66" t="s">
        <v>38</v>
      </c>
      <c r="D11" s="48" t="s">
        <v>39</v>
      </c>
      <c r="E11" s="66" t="s">
        <v>40</v>
      </c>
      <c r="F11" s="67">
        <v>1</v>
      </c>
      <c r="G11" s="48" t="s">
        <v>41</v>
      </c>
      <c r="H11" s="48" t="s">
        <v>42</v>
      </c>
      <c r="I11" s="43"/>
      <c r="J11" s="43"/>
      <c r="K11" s="43"/>
      <c r="L11" s="67">
        <v>1310</v>
      </c>
      <c r="M11" s="67">
        <v>6510</v>
      </c>
      <c r="N11" s="67">
        <v>7516</v>
      </c>
      <c r="O11" s="67">
        <v>33756</v>
      </c>
      <c r="P11" s="67">
        <v>101</v>
      </c>
      <c r="Q11" s="43">
        <f>SUM(R11:U11)</f>
        <v>101</v>
      </c>
      <c r="R11" s="48"/>
      <c r="S11" s="68"/>
      <c r="T11" s="43"/>
      <c r="U11" s="43">
        <v>101</v>
      </c>
      <c r="V11" s="43"/>
      <c r="W11" s="43" t="s">
        <v>43</v>
      </c>
      <c r="X11" s="43" t="s">
        <v>44</v>
      </c>
      <c r="Y11" s="43" t="s">
        <v>45</v>
      </c>
      <c r="Z11" s="69" t="s">
        <v>46</v>
      </c>
      <c r="AA11" s="43" t="s">
        <v>47</v>
      </c>
      <c r="AB11" s="70" t="s">
        <v>48</v>
      </c>
    </row>
    <row r="12" s="4" customFormat="1" ht="82" customHeight="1" spans="1:28">
      <c r="A12" s="65">
        <v>2</v>
      </c>
      <c r="B12" s="48" t="s">
        <v>49</v>
      </c>
      <c r="C12" s="66" t="s">
        <v>50</v>
      </c>
      <c r="D12" s="48" t="s">
        <v>39</v>
      </c>
      <c r="E12" s="66" t="s">
        <v>51</v>
      </c>
      <c r="F12" s="67">
        <v>1</v>
      </c>
      <c r="G12" s="48" t="s">
        <v>41</v>
      </c>
      <c r="H12" s="48" t="s">
        <v>42</v>
      </c>
      <c r="I12" s="43"/>
      <c r="J12" s="43"/>
      <c r="K12" s="43"/>
      <c r="L12" s="67">
        <v>9003</v>
      </c>
      <c r="M12" s="48">
        <v>30735</v>
      </c>
      <c r="N12" s="48">
        <v>43205</v>
      </c>
      <c r="O12" s="48">
        <v>202596</v>
      </c>
      <c r="P12" s="67">
        <v>500</v>
      </c>
      <c r="Q12" s="43">
        <v>500</v>
      </c>
      <c r="R12" s="48"/>
      <c r="S12" s="71"/>
      <c r="T12" s="69"/>
      <c r="U12" s="69">
        <v>500</v>
      </c>
      <c r="V12" s="69"/>
      <c r="W12" s="43" t="s">
        <v>43</v>
      </c>
      <c r="X12" s="43" t="s">
        <v>44</v>
      </c>
      <c r="Y12" s="43" t="s">
        <v>45</v>
      </c>
      <c r="Z12" s="69" t="s">
        <v>46</v>
      </c>
      <c r="AA12" s="43" t="s">
        <v>47</v>
      </c>
      <c r="AB12" s="70" t="s">
        <v>48</v>
      </c>
    </row>
    <row r="13" s="5" customFormat="1" ht="69" customHeight="1" spans="1:28">
      <c r="A13" s="65">
        <v>3</v>
      </c>
      <c r="B13" s="48" t="s">
        <v>52</v>
      </c>
      <c r="C13" s="49" t="s">
        <v>53</v>
      </c>
      <c r="D13" s="48" t="s">
        <v>39</v>
      </c>
      <c r="E13" s="49" t="s">
        <v>54</v>
      </c>
      <c r="F13" s="69">
        <v>1</v>
      </c>
      <c r="G13" s="43" t="s">
        <v>55</v>
      </c>
      <c r="H13" s="43" t="s">
        <v>56</v>
      </c>
      <c r="I13" s="69"/>
      <c r="J13" s="69"/>
      <c r="K13" s="69"/>
      <c r="L13" s="67">
        <v>8520</v>
      </c>
      <c r="M13" s="67">
        <v>30002</v>
      </c>
      <c r="N13" s="69">
        <v>36392</v>
      </c>
      <c r="O13" s="72">
        <v>163021</v>
      </c>
      <c r="P13" s="67">
        <v>61</v>
      </c>
      <c r="Q13" s="67">
        <v>61</v>
      </c>
      <c r="R13" s="69"/>
      <c r="S13" s="69"/>
      <c r="T13" s="69"/>
      <c r="U13" s="69">
        <v>61</v>
      </c>
      <c r="V13" s="69"/>
      <c r="W13" s="43" t="s">
        <v>43</v>
      </c>
      <c r="X13" s="43" t="s">
        <v>44</v>
      </c>
      <c r="Y13" s="43" t="s">
        <v>45</v>
      </c>
      <c r="Z13" s="73" t="s">
        <v>46</v>
      </c>
      <c r="AA13" s="74" t="s">
        <v>47</v>
      </c>
      <c r="AB13" s="75"/>
    </row>
    <row r="14" s="5" customFormat="1" ht="69" customHeight="1" spans="1:28">
      <c r="A14" s="65">
        <v>4</v>
      </c>
      <c r="B14" s="48" t="s">
        <v>57</v>
      </c>
      <c r="C14" s="49" t="s">
        <v>58</v>
      </c>
      <c r="D14" s="48" t="s">
        <v>39</v>
      </c>
      <c r="E14" s="49" t="s">
        <v>59</v>
      </c>
      <c r="F14" s="69">
        <v>1</v>
      </c>
      <c r="G14" s="43" t="s">
        <v>55</v>
      </c>
      <c r="H14" s="43" t="s">
        <v>56</v>
      </c>
      <c r="I14" s="69"/>
      <c r="J14" s="69"/>
      <c r="K14" s="69"/>
      <c r="L14" s="67">
        <v>3075</v>
      </c>
      <c r="M14" s="67">
        <v>9762</v>
      </c>
      <c r="N14" s="69">
        <v>16648</v>
      </c>
      <c r="O14" s="72">
        <v>75100</v>
      </c>
      <c r="P14" s="67">
        <v>90</v>
      </c>
      <c r="Q14" s="67">
        <v>90</v>
      </c>
      <c r="R14" s="69"/>
      <c r="S14" s="69"/>
      <c r="T14" s="69"/>
      <c r="U14" s="69">
        <v>90</v>
      </c>
      <c r="V14" s="69"/>
      <c r="W14" s="43" t="s">
        <v>43</v>
      </c>
      <c r="X14" s="43" t="s">
        <v>44</v>
      </c>
      <c r="Y14" s="43" t="s">
        <v>45</v>
      </c>
      <c r="Z14" s="73" t="s">
        <v>46</v>
      </c>
      <c r="AA14" s="74" t="s">
        <v>47</v>
      </c>
      <c r="AB14" s="75"/>
    </row>
    <row r="15" s="4" customFormat="1" ht="228" customHeight="1" spans="1:28">
      <c r="A15" s="65">
        <v>5</v>
      </c>
      <c r="B15" s="76" t="s">
        <v>60</v>
      </c>
      <c r="C15" s="77" t="s">
        <v>61</v>
      </c>
      <c r="D15" s="43" t="s">
        <v>62</v>
      </c>
      <c r="E15" s="77" t="s">
        <v>63</v>
      </c>
      <c r="F15" s="78">
        <v>1</v>
      </c>
      <c r="G15" s="76" t="s">
        <v>64</v>
      </c>
      <c r="H15" s="76" t="s">
        <v>65</v>
      </c>
      <c r="I15" s="76" t="s">
        <v>66</v>
      </c>
      <c r="J15" s="76" t="s">
        <v>66</v>
      </c>
      <c r="K15" s="76" t="s">
        <v>66</v>
      </c>
      <c r="L15" s="76">
        <v>223</v>
      </c>
      <c r="M15" s="76">
        <v>710</v>
      </c>
      <c r="N15" s="76">
        <v>958</v>
      </c>
      <c r="O15" s="76">
        <v>3409</v>
      </c>
      <c r="P15" s="78">
        <v>235</v>
      </c>
      <c r="Q15" s="78">
        <v>235</v>
      </c>
      <c r="R15" s="78">
        <v>235</v>
      </c>
      <c r="S15" s="79"/>
      <c r="T15" s="79"/>
      <c r="U15" s="79"/>
      <c r="V15" s="52"/>
      <c r="W15" s="76" t="s">
        <v>67</v>
      </c>
      <c r="X15" s="76" t="s">
        <v>44</v>
      </c>
      <c r="Y15" s="76" t="s">
        <v>68</v>
      </c>
      <c r="Z15" s="76" t="s">
        <v>69</v>
      </c>
      <c r="AA15" s="78" t="s">
        <v>70</v>
      </c>
      <c r="AB15" s="80"/>
    </row>
    <row r="16" s="6" customFormat="1" ht="22" customHeight="1" spans="1:28">
      <c r="A16" s="61" t="s">
        <v>71</v>
      </c>
      <c r="B16" s="55"/>
      <c r="C16" s="49"/>
      <c r="D16" s="81"/>
      <c r="E16" s="49"/>
      <c r="F16" s="55">
        <f>F17</f>
        <v>3</v>
      </c>
      <c r="G16" s="55"/>
      <c r="H16" s="55"/>
      <c r="I16" s="55"/>
      <c r="J16" s="55"/>
      <c r="K16" s="55"/>
      <c r="L16" s="55">
        <f>L17</f>
        <v>599</v>
      </c>
      <c r="M16" s="55">
        <f t="shared" ref="M16:R16" si="4">M17</f>
        <v>1943</v>
      </c>
      <c r="N16" s="55">
        <f t="shared" si="4"/>
        <v>3280</v>
      </c>
      <c r="O16" s="55">
        <f t="shared" si="4"/>
        <v>11752</v>
      </c>
      <c r="P16" s="55">
        <f t="shared" si="4"/>
        <v>1052</v>
      </c>
      <c r="Q16" s="55">
        <f t="shared" si="4"/>
        <v>1052</v>
      </c>
      <c r="R16" s="55">
        <f t="shared" si="4"/>
        <v>1052</v>
      </c>
      <c r="S16" s="55"/>
      <c r="T16" s="55"/>
      <c r="U16" s="55"/>
      <c r="V16" s="55"/>
      <c r="W16" s="81"/>
      <c r="X16" s="81"/>
      <c r="Y16" s="43"/>
      <c r="Z16" s="43"/>
      <c r="AA16" s="43"/>
      <c r="AB16" s="82"/>
    </row>
    <row r="17" s="6" customFormat="1" ht="22" customHeight="1" spans="1:28">
      <c r="A17" s="61" t="s">
        <v>72</v>
      </c>
      <c r="B17" s="55"/>
      <c r="C17" s="49"/>
      <c r="D17" s="81"/>
      <c r="E17" s="49"/>
      <c r="F17" s="55">
        <f>SUM(F18:F20)</f>
        <v>3</v>
      </c>
      <c r="G17" s="55"/>
      <c r="H17" s="55"/>
      <c r="I17" s="55"/>
      <c r="J17" s="55"/>
      <c r="K17" s="55"/>
      <c r="L17" s="55">
        <f>SUM(L18:L20)</f>
        <v>599</v>
      </c>
      <c r="M17" s="55">
        <f t="shared" ref="M17:R17" si="5">SUM(M18:M20)</f>
        <v>1943</v>
      </c>
      <c r="N17" s="55">
        <f t="shared" si="5"/>
        <v>3280</v>
      </c>
      <c r="O17" s="55">
        <f t="shared" si="5"/>
        <v>11752</v>
      </c>
      <c r="P17" s="55">
        <f t="shared" si="5"/>
        <v>1052</v>
      </c>
      <c r="Q17" s="55">
        <f t="shared" si="5"/>
        <v>1052</v>
      </c>
      <c r="R17" s="55">
        <f t="shared" si="5"/>
        <v>1052</v>
      </c>
      <c r="S17" s="55"/>
      <c r="T17" s="55"/>
      <c r="U17" s="55"/>
      <c r="V17" s="55"/>
      <c r="W17" s="81"/>
      <c r="X17" s="81"/>
      <c r="Y17" s="43"/>
      <c r="Z17" s="43"/>
      <c r="AA17" s="43"/>
      <c r="AB17" s="82"/>
    </row>
    <row r="18" s="7" customFormat="1" ht="315" customHeight="1" spans="1:28">
      <c r="A18" s="65">
        <v>6</v>
      </c>
      <c r="B18" s="43" t="s">
        <v>73</v>
      </c>
      <c r="C18" s="83" t="s">
        <v>74</v>
      </c>
      <c r="D18" s="43" t="s">
        <v>62</v>
      </c>
      <c r="E18" s="83" t="s">
        <v>75</v>
      </c>
      <c r="F18" s="84">
        <v>1</v>
      </c>
      <c r="G18" s="81" t="s">
        <v>76</v>
      </c>
      <c r="H18" s="43" t="s">
        <v>77</v>
      </c>
      <c r="I18" s="69" t="s">
        <v>66</v>
      </c>
      <c r="J18" s="43" t="s">
        <v>66</v>
      </c>
      <c r="K18" s="43" t="s">
        <v>66</v>
      </c>
      <c r="L18" s="69">
        <v>165</v>
      </c>
      <c r="M18" s="69">
        <v>542</v>
      </c>
      <c r="N18" s="69">
        <v>1281</v>
      </c>
      <c r="O18" s="81">
        <v>4560</v>
      </c>
      <c r="P18" s="43">
        <v>162</v>
      </c>
      <c r="Q18" s="69">
        <v>162</v>
      </c>
      <c r="R18" s="43">
        <v>162</v>
      </c>
      <c r="T18" s="43"/>
      <c r="U18" s="43"/>
      <c r="V18" s="43"/>
      <c r="W18" s="81" t="s">
        <v>78</v>
      </c>
      <c r="X18" s="81" t="s">
        <v>44</v>
      </c>
      <c r="Y18" s="43" t="s">
        <v>79</v>
      </c>
      <c r="Z18" s="69" t="s">
        <v>80</v>
      </c>
      <c r="AA18" s="69" t="s">
        <v>81</v>
      </c>
      <c r="AB18" s="70" t="s">
        <v>48</v>
      </c>
    </row>
    <row r="19" s="5" customFormat="1" ht="164" customHeight="1" spans="1:28">
      <c r="A19" s="65">
        <v>7</v>
      </c>
      <c r="B19" s="43" t="s">
        <v>82</v>
      </c>
      <c r="C19" s="49" t="s">
        <v>83</v>
      </c>
      <c r="D19" s="85" t="s">
        <v>62</v>
      </c>
      <c r="E19" s="49" t="s">
        <v>84</v>
      </c>
      <c r="F19" s="69">
        <v>1</v>
      </c>
      <c r="G19" s="43" t="s">
        <v>85</v>
      </c>
      <c r="H19" s="43" t="s">
        <v>86</v>
      </c>
      <c r="I19" s="43" t="s">
        <v>87</v>
      </c>
      <c r="J19" s="43" t="s">
        <v>66</v>
      </c>
      <c r="K19" s="43" t="s">
        <v>66</v>
      </c>
      <c r="L19" s="43">
        <v>319</v>
      </c>
      <c r="M19" s="43">
        <v>1105</v>
      </c>
      <c r="N19" s="43">
        <v>872</v>
      </c>
      <c r="O19" s="43">
        <v>3072</v>
      </c>
      <c r="P19" s="43">
        <v>715</v>
      </c>
      <c r="Q19" s="43">
        <v>715</v>
      </c>
      <c r="R19" s="69">
        <v>715</v>
      </c>
      <c r="S19" s="69"/>
      <c r="T19" s="69"/>
      <c r="U19" s="69"/>
      <c r="V19" s="69"/>
      <c r="W19" s="43" t="s">
        <v>88</v>
      </c>
      <c r="X19" s="43" t="s">
        <v>44</v>
      </c>
      <c r="Y19" s="76" t="s">
        <v>89</v>
      </c>
      <c r="Z19" s="43" t="s">
        <v>90</v>
      </c>
      <c r="AA19" s="86" t="s">
        <v>91</v>
      </c>
      <c r="AB19" s="75"/>
    </row>
    <row r="20" s="5" customFormat="1" ht="114" customHeight="1" spans="1:28">
      <c r="A20" s="65">
        <v>8</v>
      </c>
      <c r="B20" s="81" t="s">
        <v>92</v>
      </c>
      <c r="C20" s="87" t="s">
        <v>93</v>
      </c>
      <c r="D20" s="85" t="s">
        <v>62</v>
      </c>
      <c r="E20" s="87" t="s">
        <v>94</v>
      </c>
      <c r="F20" s="78">
        <v>1</v>
      </c>
      <c r="G20" s="88" t="s">
        <v>95</v>
      </c>
      <c r="H20" s="88" t="s">
        <v>96</v>
      </c>
      <c r="I20" s="88" t="s">
        <v>66</v>
      </c>
      <c r="J20" s="88" t="s">
        <v>66</v>
      </c>
      <c r="K20" s="88" t="s">
        <v>66</v>
      </c>
      <c r="L20" s="89">
        <v>115</v>
      </c>
      <c r="M20" s="89">
        <v>296</v>
      </c>
      <c r="N20" s="90">
        <v>1127</v>
      </c>
      <c r="O20" s="90">
        <v>4120</v>
      </c>
      <c r="P20" s="78">
        <v>175</v>
      </c>
      <c r="Q20" s="78">
        <v>175</v>
      </c>
      <c r="R20" s="78">
        <v>175</v>
      </c>
      <c r="S20" s="91"/>
      <c r="T20" s="91"/>
      <c r="U20" s="91"/>
      <c r="V20" s="69"/>
      <c r="W20" s="76" t="s">
        <v>97</v>
      </c>
      <c r="X20" s="81" t="s">
        <v>44</v>
      </c>
      <c r="Y20" s="83" t="s">
        <v>98</v>
      </c>
      <c r="Z20" s="67" t="s">
        <v>99</v>
      </c>
      <c r="AA20" s="67" t="s">
        <v>100</v>
      </c>
      <c r="AB20" s="75"/>
    </row>
    <row r="21" s="4" customFormat="1" ht="29" customHeight="1" spans="1:28">
      <c r="A21" s="61" t="s">
        <v>101</v>
      </c>
      <c r="B21" s="76"/>
      <c r="C21" s="77"/>
      <c r="D21" s="76"/>
      <c r="E21" s="77"/>
      <c r="F21" s="92">
        <f>F22</f>
        <v>1</v>
      </c>
      <c r="G21" s="92"/>
      <c r="H21" s="92"/>
      <c r="I21" s="92"/>
      <c r="J21" s="92"/>
      <c r="K21" s="92"/>
      <c r="L21" s="92">
        <f t="shared" ref="L21:U21" si="6">L22</f>
        <v>50</v>
      </c>
      <c r="M21" s="92">
        <f t="shared" si="6"/>
        <v>172</v>
      </c>
      <c r="N21" s="92">
        <f t="shared" si="6"/>
        <v>215</v>
      </c>
      <c r="O21" s="92">
        <f t="shared" si="6"/>
        <v>610</v>
      </c>
      <c r="P21" s="92">
        <f t="shared" si="6"/>
        <v>355</v>
      </c>
      <c r="Q21" s="92">
        <f t="shared" si="6"/>
        <v>355</v>
      </c>
      <c r="R21" s="92"/>
      <c r="S21" s="92">
        <f t="shared" si="6"/>
        <v>355</v>
      </c>
      <c r="T21" s="92"/>
      <c r="U21" s="92"/>
      <c r="V21" s="78"/>
      <c r="W21" s="76"/>
      <c r="X21" s="76"/>
      <c r="Y21" s="76"/>
      <c r="Z21" s="76"/>
      <c r="AA21" s="76"/>
      <c r="AB21" s="80"/>
    </row>
    <row r="22" s="4" customFormat="1" ht="24" customHeight="1" spans="1:28">
      <c r="A22" s="61" t="s">
        <v>102</v>
      </c>
      <c r="B22" s="76"/>
      <c r="C22" s="77"/>
      <c r="D22" s="76"/>
      <c r="E22" s="77"/>
      <c r="F22" s="92">
        <f>F23</f>
        <v>1</v>
      </c>
      <c r="G22" s="92"/>
      <c r="H22" s="92"/>
      <c r="I22" s="92"/>
      <c r="J22" s="92"/>
      <c r="K22" s="92"/>
      <c r="L22" s="92">
        <f t="shared" ref="L22:U22" si="7">L23</f>
        <v>50</v>
      </c>
      <c r="M22" s="92">
        <f t="shared" si="7"/>
        <v>172</v>
      </c>
      <c r="N22" s="92">
        <f t="shared" si="7"/>
        <v>215</v>
      </c>
      <c r="O22" s="92">
        <f t="shared" si="7"/>
        <v>610</v>
      </c>
      <c r="P22" s="92">
        <f t="shared" si="7"/>
        <v>355</v>
      </c>
      <c r="Q22" s="92">
        <f t="shared" si="7"/>
        <v>355</v>
      </c>
      <c r="R22" s="92"/>
      <c r="S22" s="92">
        <f t="shared" si="7"/>
        <v>355</v>
      </c>
      <c r="T22" s="92"/>
      <c r="U22" s="92"/>
      <c r="V22" s="78"/>
      <c r="W22" s="76"/>
      <c r="X22" s="76"/>
      <c r="Y22" s="76"/>
      <c r="Z22" s="76"/>
      <c r="AA22" s="76"/>
      <c r="AB22" s="80"/>
    </row>
    <row r="23" s="5" customFormat="1" ht="78" customHeight="1" spans="1:28">
      <c r="A23" s="65">
        <v>9</v>
      </c>
      <c r="B23" s="43" t="s">
        <v>103</v>
      </c>
      <c r="C23" s="49" t="s">
        <v>104</v>
      </c>
      <c r="D23" s="43" t="s">
        <v>105</v>
      </c>
      <c r="E23" s="49" t="s">
        <v>106</v>
      </c>
      <c r="F23" s="65">
        <v>1</v>
      </c>
      <c r="G23" s="74" t="s">
        <v>107</v>
      </c>
      <c r="H23" s="74" t="s">
        <v>108</v>
      </c>
      <c r="I23" s="74" t="s">
        <v>87</v>
      </c>
      <c r="J23" s="74" t="s">
        <v>66</v>
      </c>
      <c r="K23" s="74" t="s">
        <v>66</v>
      </c>
      <c r="L23" s="65">
        <v>50</v>
      </c>
      <c r="M23" s="65">
        <v>172</v>
      </c>
      <c r="N23" s="65">
        <v>215</v>
      </c>
      <c r="O23" s="65">
        <v>610</v>
      </c>
      <c r="P23" s="65">
        <v>355</v>
      </c>
      <c r="Q23" s="65">
        <v>355</v>
      </c>
      <c r="R23" s="65"/>
      <c r="S23" s="65">
        <v>355</v>
      </c>
      <c r="T23" s="74"/>
      <c r="U23" s="74"/>
      <c r="V23" s="74"/>
      <c r="W23" s="74" t="s">
        <v>109</v>
      </c>
      <c r="X23" s="74" t="s">
        <v>44</v>
      </c>
      <c r="Y23" s="43" t="s">
        <v>110</v>
      </c>
      <c r="Z23" s="43" t="s">
        <v>111</v>
      </c>
      <c r="AA23" s="48" t="s">
        <v>112</v>
      </c>
      <c r="AB23" s="75"/>
    </row>
    <row r="24" s="4" customFormat="1" ht="27" customHeight="1" spans="1:28">
      <c r="A24" s="93" t="s">
        <v>113</v>
      </c>
      <c r="B24" s="92"/>
      <c r="C24" s="92"/>
      <c r="D24" s="92"/>
      <c r="E24" s="94"/>
      <c r="F24" s="92">
        <f>F25</f>
        <v>1</v>
      </c>
      <c r="G24" s="92"/>
      <c r="H24" s="92"/>
      <c r="I24" s="92"/>
      <c r="J24" s="92"/>
      <c r="K24" s="92"/>
      <c r="L24" s="92">
        <f t="shared" ref="L24:Q24" si="8">L25</f>
        <v>4000</v>
      </c>
      <c r="M24" s="92">
        <f t="shared" si="8"/>
        <v>4000</v>
      </c>
      <c r="N24" s="92">
        <f t="shared" si="8"/>
        <v>4000</v>
      </c>
      <c r="O24" s="92">
        <f t="shared" si="8"/>
        <v>4000</v>
      </c>
      <c r="P24" s="92">
        <f t="shared" si="8"/>
        <v>50</v>
      </c>
      <c r="Q24" s="92">
        <f t="shared" si="8"/>
        <v>50</v>
      </c>
      <c r="R24" s="92"/>
      <c r="S24" s="92">
        <f>S25</f>
        <v>40</v>
      </c>
      <c r="T24" s="92"/>
      <c r="U24" s="92">
        <f t="shared" ref="U24:U28" si="9">U25</f>
        <v>10</v>
      </c>
      <c r="V24" s="92"/>
      <c r="W24" s="92"/>
      <c r="X24" s="92"/>
      <c r="Y24" s="94"/>
      <c r="Z24" s="92"/>
      <c r="AA24" s="92"/>
      <c r="AB24" s="80"/>
    </row>
    <row r="25" s="4" customFormat="1" ht="23" customHeight="1" spans="1:28">
      <c r="A25" s="93" t="s">
        <v>114</v>
      </c>
      <c r="B25" s="92"/>
      <c r="C25" s="92"/>
      <c r="D25" s="92"/>
      <c r="E25" s="94"/>
      <c r="F25" s="92">
        <f>SUM(F26)</f>
        <v>1</v>
      </c>
      <c r="G25" s="92"/>
      <c r="H25" s="92"/>
      <c r="I25" s="92"/>
      <c r="J25" s="92"/>
      <c r="K25" s="92"/>
      <c r="L25" s="92">
        <f t="shared" ref="L25:Q25" si="10">SUM(L26)</f>
        <v>4000</v>
      </c>
      <c r="M25" s="92">
        <f t="shared" si="10"/>
        <v>4000</v>
      </c>
      <c r="N25" s="92">
        <f t="shared" si="10"/>
        <v>4000</v>
      </c>
      <c r="O25" s="92">
        <f t="shared" si="10"/>
        <v>4000</v>
      </c>
      <c r="P25" s="92">
        <f t="shared" si="10"/>
        <v>50</v>
      </c>
      <c r="Q25" s="92">
        <f t="shared" si="10"/>
        <v>50</v>
      </c>
      <c r="R25" s="92"/>
      <c r="S25" s="92">
        <f>SUM(S26)</f>
        <v>40</v>
      </c>
      <c r="T25" s="92"/>
      <c r="U25" s="92">
        <f>SUM(U26)</f>
        <v>10</v>
      </c>
      <c r="V25" s="92"/>
      <c r="W25" s="92"/>
      <c r="X25" s="92"/>
      <c r="Y25" s="94"/>
      <c r="Z25" s="92"/>
      <c r="AA25" s="92"/>
      <c r="AB25" s="80"/>
    </row>
    <row r="26" s="8" customFormat="1" ht="48" spans="1:28">
      <c r="A26" s="67">
        <v>10</v>
      </c>
      <c r="B26" s="67" t="s">
        <v>115</v>
      </c>
      <c r="C26" s="49" t="s">
        <v>116</v>
      </c>
      <c r="D26" s="43" t="s">
        <v>117</v>
      </c>
      <c r="E26" s="49" t="s">
        <v>118</v>
      </c>
      <c r="F26" s="95">
        <v>1</v>
      </c>
      <c r="G26" s="43" t="s">
        <v>119</v>
      </c>
      <c r="H26" s="43" t="s">
        <v>120</v>
      </c>
      <c r="I26" s="43"/>
      <c r="J26" s="43"/>
      <c r="K26" s="43"/>
      <c r="L26" s="81">
        <v>4000</v>
      </c>
      <c r="M26" s="81">
        <v>4000</v>
      </c>
      <c r="N26" s="81">
        <v>4000</v>
      </c>
      <c r="O26" s="81">
        <v>4000</v>
      </c>
      <c r="P26" s="43">
        <v>50</v>
      </c>
      <c r="Q26" s="43">
        <f>SUM(R26:U26)</f>
        <v>50</v>
      </c>
      <c r="R26" s="43"/>
      <c r="S26" s="43">
        <v>40</v>
      </c>
      <c r="T26" s="43"/>
      <c r="U26" s="43">
        <v>10</v>
      </c>
      <c r="V26" s="43"/>
      <c r="W26" s="48" t="s">
        <v>121</v>
      </c>
      <c r="X26" s="48" t="s">
        <v>44</v>
      </c>
      <c r="Y26" s="49" t="s">
        <v>122</v>
      </c>
      <c r="Z26" s="43" t="s">
        <v>123</v>
      </c>
      <c r="AA26" s="69" t="s">
        <v>124</v>
      </c>
      <c r="AB26" s="70"/>
    </row>
    <row r="27" s="8" customFormat="1" ht="25" customHeight="1" spans="1:28">
      <c r="A27" s="61" t="s">
        <v>125</v>
      </c>
      <c r="B27" s="67"/>
      <c r="C27" s="49"/>
      <c r="D27" s="43"/>
      <c r="E27" s="49"/>
      <c r="F27" s="92">
        <f>F28</f>
        <v>2</v>
      </c>
      <c r="G27" s="92"/>
      <c r="H27" s="92"/>
      <c r="I27" s="92"/>
      <c r="J27" s="92"/>
      <c r="K27" s="92"/>
      <c r="L27" s="92">
        <f>L28</f>
        <v>107</v>
      </c>
      <c r="M27" s="92">
        <f t="shared" ref="L27:Q27" si="11">M28</f>
        <v>360</v>
      </c>
      <c r="N27" s="92">
        <f t="shared" si="11"/>
        <v>1268</v>
      </c>
      <c r="O27" s="92">
        <f t="shared" si="11"/>
        <v>4807</v>
      </c>
      <c r="P27" s="92">
        <f t="shared" si="11"/>
        <v>300</v>
      </c>
      <c r="Q27" s="92">
        <f t="shared" si="11"/>
        <v>300</v>
      </c>
      <c r="R27" s="92"/>
      <c r="S27" s="92"/>
      <c r="T27" s="92"/>
      <c r="U27" s="92">
        <f t="shared" si="9"/>
        <v>300</v>
      </c>
      <c r="V27" s="95"/>
      <c r="W27" s="48"/>
      <c r="X27" s="48"/>
      <c r="Y27" s="49"/>
      <c r="Z27" s="43"/>
      <c r="AA27" s="69"/>
      <c r="AB27" s="70"/>
    </row>
    <row r="28" s="8" customFormat="1" ht="25" customHeight="1" spans="1:28">
      <c r="A28" s="61" t="s">
        <v>126</v>
      </c>
      <c r="B28" s="67"/>
      <c r="C28" s="49"/>
      <c r="D28" s="43"/>
      <c r="E28" s="49"/>
      <c r="F28" s="92">
        <f>F29+F30</f>
        <v>2</v>
      </c>
      <c r="G28" s="92"/>
      <c r="H28" s="92"/>
      <c r="I28" s="92"/>
      <c r="J28" s="92"/>
      <c r="K28" s="92"/>
      <c r="L28" s="92">
        <f>L29+L30</f>
        <v>107</v>
      </c>
      <c r="M28" s="92">
        <f>M29+M30</f>
        <v>360</v>
      </c>
      <c r="N28" s="92">
        <f>N29+N30</f>
        <v>1268</v>
      </c>
      <c r="O28" s="92">
        <f>O29+O30</f>
        <v>4807</v>
      </c>
      <c r="P28" s="92">
        <f t="shared" ref="P28:U28" si="12">P29+P30</f>
        <v>300</v>
      </c>
      <c r="Q28" s="92">
        <f t="shared" si="12"/>
        <v>300</v>
      </c>
      <c r="R28" s="92"/>
      <c r="S28" s="92"/>
      <c r="T28" s="92"/>
      <c r="U28" s="92">
        <f t="shared" si="12"/>
        <v>300</v>
      </c>
      <c r="V28" s="95"/>
      <c r="W28" s="48"/>
      <c r="X28" s="48"/>
      <c r="Y28" s="49"/>
      <c r="Z28" s="43"/>
      <c r="AA28" s="69"/>
      <c r="AB28" s="70"/>
    </row>
    <row r="29" s="9" customFormat="1" ht="86" customHeight="1" spans="1:28">
      <c r="A29" s="65">
        <v>11</v>
      </c>
      <c r="B29" s="43" t="s">
        <v>127</v>
      </c>
      <c r="C29" s="49" t="s">
        <v>128</v>
      </c>
      <c r="D29" s="85" t="s">
        <v>62</v>
      </c>
      <c r="E29" s="49" t="s">
        <v>129</v>
      </c>
      <c r="F29" s="50">
        <v>1</v>
      </c>
      <c r="G29" s="43" t="s">
        <v>130</v>
      </c>
      <c r="H29" s="43" t="s">
        <v>131</v>
      </c>
      <c r="I29" s="43" t="s">
        <v>66</v>
      </c>
      <c r="J29" s="43" t="s">
        <v>66</v>
      </c>
      <c r="K29" s="43" t="s">
        <v>66</v>
      </c>
      <c r="L29" s="43">
        <v>65</v>
      </c>
      <c r="M29" s="43">
        <v>245</v>
      </c>
      <c r="N29" s="43">
        <v>645</v>
      </c>
      <c r="O29" s="43">
        <v>2514</v>
      </c>
      <c r="P29" s="43">
        <v>150</v>
      </c>
      <c r="Q29" s="43">
        <v>150</v>
      </c>
      <c r="R29" s="43"/>
      <c r="S29" s="43"/>
      <c r="T29" s="43"/>
      <c r="U29" s="43">
        <v>150</v>
      </c>
      <c r="V29" s="43"/>
      <c r="W29" s="96" t="s">
        <v>132</v>
      </c>
      <c r="X29" s="43" t="s">
        <v>44</v>
      </c>
      <c r="Y29" s="43" t="s">
        <v>110</v>
      </c>
      <c r="Z29" s="43" t="s">
        <v>133</v>
      </c>
      <c r="AA29" s="97" t="s">
        <v>134</v>
      </c>
      <c r="AB29" s="98"/>
    </row>
    <row r="30" s="9" customFormat="1" ht="86" customHeight="1" spans="1:28">
      <c r="A30" s="65">
        <v>12</v>
      </c>
      <c r="B30" s="43" t="s">
        <v>135</v>
      </c>
      <c r="C30" s="49" t="s">
        <v>136</v>
      </c>
      <c r="D30" s="85" t="s">
        <v>62</v>
      </c>
      <c r="E30" s="49" t="s">
        <v>137</v>
      </c>
      <c r="F30" s="50">
        <v>1</v>
      </c>
      <c r="G30" s="43" t="s">
        <v>138</v>
      </c>
      <c r="H30" s="43" t="s">
        <v>139</v>
      </c>
      <c r="I30" s="43" t="s">
        <v>66</v>
      </c>
      <c r="J30" s="43" t="s">
        <v>66</v>
      </c>
      <c r="K30" s="43" t="s">
        <v>66</v>
      </c>
      <c r="L30" s="43">
        <v>42</v>
      </c>
      <c r="M30" s="43">
        <v>115</v>
      </c>
      <c r="N30" s="43">
        <v>623</v>
      </c>
      <c r="O30" s="43">
        <v>2293</v>
      </c>
      <c r="P30" s="43">
        <v>150</v>
      </c>
      <c r="Q30" s="43">
        <v>150</v>
      </c>
      <c r="R30" s="43"/>
      <c r="S30" s="43"/>
      <c r="T30" s="43"/>
      <c r="U30" s="43">
        <v>150</v>
      </c>
      <c r="V30" s="43"/>
      <c r="W30" s="96" t="s">
        <v>140</v>
      </c>
      <c r="X30" s="43" t="s">
        <v>44</v>
      </c>
      <c r="Y30" s="43" t="s">
        <v>110</v>
      </c>
      <c r="Z30" s="43" t="s">
        <v>141</v>
      </c>
      <c r="AA30" s="43" t="s">
        <v>142</v>
      </c>
      <c r="AB30" s="98"/>
    </row>
    <row r="31" s="4" customFormat="1" ht="29" customHeight="1" spans="1:28">
      <c r="A31" s="93" t="s">
        <v>143</v>
      </c>
      <c r="B31" s="92"/>
      <c r="C31" s="92"/>
      <c r="D31" s="92"/>
      <c r="E31" s="94"/>
      <c r="F31" s="92">
        <f>SUM(F32)</f>
        <v>3</v>
      </c>
      <c r="G31" s="92"/>
      <c r="H31" s="92"/>
      <c r="I31" s="92"/>
      <c r="J31" s="92"/>
      <c r="K31" s="92"/>
      <c r="L31" s="92">
        <f>SUM(L32)</f>
        <v>318</v>
      </c>
      <c r="M31" s="92">
        <f t="shared" ref="M31:U31" si="13">SUM(M32)</f>
        <v>1204</v>
      </c>
      <c r="N31" s="92">
        <f t="shared" si="13"/>
        <v>1621</v>
      </c>
      <c r="O31" s="92">
        <f t="shared" si="13"/>
        <v>6031</v>
      </c>
      <c r="P31" s="92">
        <f t="shared" si="13"/>
        <v>560</v>
      </c>
      <c r="Q31" s="92">
        <f t="shared" si="13"/>
        <v>560</v>
      </c>
      <c r="R31" s="92">
        <f t="shared" si="13"/>
        <v>280</v>
      </c>
      <c r="S31" s="92">
        <f t="shared" si="13"/>
        <v>80</v>
      </c>
      <c r="T31" s="92"/>
      <c r="U31" s="92">
        <f t="shared" si="13"/>
        <v>200</v>
      </c>
      <c r="V31" s="92"/>
      <c r="W31" s="92"/>
      <c r="X31" s="92"/>
      <c r="Y31" s="94"/>
      <c r="Z31" s="92"/>
      <c r="AA31" s="92"/>
      <c r="AB31" s="80"/>
    </row>
    <row r="32" s="4" customFormat="1" ht="29" customHeight="1" spans="1:28">
      <c r="A32" s="93" t="s">
        <v>144</v>
      </c>
      <c r="B32" s="92"/>
      <c r="C32" s="92"/>
      <c r="D32" s="92"/>
      <c r="E32" s="94"/>
      <c r="F32" s="92">
        <f>SUM(F33:F35)</f>
        <v>3</v>
      </c>
      <c r="G32" s="92"/>
      <c r="H32" s="92"/>
      <c r="I32" s="92"/>
      <c r="J32" s="92"/>
      <c r="K32" s="92"/>
      <c r="L32" s="92">
        <f>SUM(L33:L35)</f>
        <v>318</v>
      </c>
      <c r="M32" s="92">
        <f t="shared" ref="M32:U32" si="14">SUM(M33:M35)</f>
        <v>1204</v>
      </c>
      <c r="N32" s="92">
        <f t="shared" si="14"/>
        <v>1621</v>
      </c>
      <c r="O32" s="92">
        <f t="shared" si="14"/>
        <v>6031</v>
      </c>
      <c r="P32" s="92">
        <f t="shared" si="14"/>
        <v>560</v>
      </c>
      <c r="Q32" s="92">
        <f t="shared" si="14"/>
        <v>560</v>
      </c>
      <c r="R32" s="92">
        <f t="shared" si="14"/>
        <v>280</v>
      </c>
      <c r="S32" s="92">
        <f t="shared" si="14"/>
        <v>80</v>
      </c>
      <c r="T32" s="92"/>
      <c r="U32" s="92">
        <f t="shared" si="14"/>
        <v>200</v>
      </c>
      <c r="V32" s="92"/>
      <c r="W32" s="92"/>
      <c r="X32" s="92"/>
      <c r="Y32" s="94"/>
      <c r="Z32" s="92"/>
      <c r="AA32" s="92"/>
      <c r="AB32" s="80"/>
    </row>
    <row r="33" s="8" customFormat="1" ht="60" customHeight="1" spans="1:28">
      <c r="A33" s="67">
        <v>13</v>
      </c>
      <c r="B33" s="67" t="s">
        <v>145</v>
      </c>
      <c r="C33" s="49" t="s">
        <v>146</v>
      </c>
      <c r="D33" s="43" t="s">
        <v>117</v>
      </c>
      <c r="E33" s="49" t="s">
        <v>147</v>
      </c>
      <c r="F33" s="95">
        <v>1</v>
      </c>
      <c r="G33" s="43" t="s">
        <v>41</v>
      </c>
      <c r="H33" s="43" t="s">
        <v>42</v>
      </c>
      <c r="I33" s="43" t="s">
        <v>148</v>
      </c>
      <c r="J33" s="43" t="s">
        <v>148</v>
      </c>
      <c r="K33" s="43" t="s">
        <v>148</v>
      </c>
      <c r="L33" s="81">
        <v>200</v>
      </c>
      <c r="M33" s="81">
        <v>860</v>
      </c>
      <c r="N33" s="81">
        <v>200</v>
      </c>
      <c r="O33" s="81">
        <v>860</v>
      </c>
      <c r="P33" s="43">
        <v>200</v>
      </c>
      <c r="Q33" s="43">
        <f>SUM(R33:U33)</f>
        <v>200</v>
      </c>
      <c r="R33" s="43"/>
      <c r="S33" s="43"/>
      <c r="T33" s="43"/>
      <c r="U33" s="43">
        <v>200</v>
      </c>
      <c r="V33" s="43"/>
      <c r="W33" s="43" t="s">
        <v>149</v>
      </c>
      <c r="X33" s="48" t="s">
        <v>44</v>
      </c>
      <c r="Y33" s="43" t="s">
        <v>150</v>
      </c>
      <c r="Z33" s="43" t="s">
        <v>151</v>
      </c>
      <c r="AA33" s="69" t="s">
        <v>152</v>
      </c>
      <c r="AB33" s="70" t="s">
        <v>48</v>
      </c>
    </row>
    <row r="34" s="10" customFormat="1" ht="108" customHeight="1" spans="1:28">
      <c r="A34" s="65">
        <v>14</v>
      </c>
      <c r="B34" s="43" t="s">
        <v>153</v>
      </c>
      <c r="C34" s="49" t="s">
        <v>154</v>
      </c>
      <c r="D34" s="85" t="s">
        <v>62</v>
      </c>
      <c r="E34" s="49" t="s">
        <v>155</v>
      </c>
      <c r="F34" s="43">
        <v>1</v>
      </c>
      <c r="G34" s="43" t="s">
        <v>156</v>
      </c>
      <c r="H34" s="43" t="s">
        <v>157</v>
      </c>
      <c r="I34" s="43" t="s">
        <v>66</v>
      </c>
      <c r="J34" s="43" t="s">
        <v>66</v>
      </c>
      <c r="K34" s="43" t="s">
        <v>66</v>
      </c>
      <c r="L34" s="43">
        <v>115</v>
      </c>
      <c r="M34" s="43">
        <v>337</v>
      </c>
      <c r="N34" s="43">
        <v>916</v>
      </c>
      <c r="O34" s="43">
        <v>3430</v>
      </c>
      <c r="P34" s="43">
        <v>280</v>
      </c>
      <c r="Q34" s="43">
        <v>280</v>
      </c>
      <c r="R34" s="43">
        <v>280</v>
      </c>
      <c r="S34" s="43"/>
      <c r="T34" s="99"/>
      <c r="U34" s="99"/>
      <c r="V34" s="99"/>
      <c r="W34" s="81" t="s">
        <v>158</v>
      </c>
      <c r="X34" s="81" t="s">
        <v>44</v>
      </c>
      <c r="Y34" s="83" t="s">
        <v>98</v>
      </c>
      <c r="Z34" s="81" t="s">
        <v>159</v>
      </c>
      <c r="AA34" s="100" t="s">
        <v>160</v>
      </c>
      <c r="AB34" s="101"/>
    </row>
    <row r="35" s="11" customFormat="1" ht="76" customHeight="1" spans="1:28">
      <c r="A35" s="65">
        <v>15</v>
      </c>
      <c r="B35" s="43" t="s">
        <v>161</v>
      </c>
      <c r="C35" s="49" t="s">
        <v>162</v>
      </c>
      <c r="D35" s="85" t="s">
        <v>62</v>
      </c>
      <c r="E35" s="49" t="s">
        <v>163</v>
      </c>
      <c r="F35" s="43">
        <v>1</v>
      </c>
      <c r="G35" s="43" t="s">
        <v>95</v>
      </c>
      <c r="H35" s="43" t="s">
        <v>164</v>
      </c>
      <c r="I35" s="43" t="s">
        <v>66</v>
      </c>
      <c r="J35" s="43" t="s">
        <v>66</v>
      </c>
      <c r="K35" s="43" t="s">
        <v>66</v>
      </c>
      <c r="L35" s="81">
        <v>3</v>
      </c>
      <c r="M35" s="81">
        <v>7</v>
      </c>
      <c r="N35" s="81">
        <v>505</v>
      </c>
      <c r="O35" s="81">
        <v>1741</v>
      </c>
      <c r="P35" s="43">
        <v>80</v>
      </c>
      <c r="Q35" s="43">
        <v>80</v>
      </c>
      <c r="R35" s="43"/>
      <c r="S35" s="43">
        <v>80</v>
      </c>
      <c r="T35" s="43"/>
      <c r="U35" s="43"/>
      <c r="V35" s="43"/>
      <c r="W35" s="81" t="s">
        <v>97</v>
      </c>
      <c r="X35" s="81" t="s">
        <v>44</v>
      </c>
      <c r="Y35" s="83" t="s">
        <v>98</v>
      </c>
      <c r="Z35" s="67" t="s">
        <v>99</v>
      </c>
      <c r="AA35" s="67" t="s">
        <v>100</v>
      </c>
      <c r="AB35" s="102"/>
    </row>
    <row r="36" s="12" customFormat="1" ht="21" customHeight="1" spans="1:28">
      <c r="A36" s="56" t="s">
        <v>165</v>
      </c>
      <c r="B36" s="55"/>
      <c r="C36" s="55"/>
      <c r="D36" s="55"/>
      <c r="E36" s="103"/>
      <c r="F36" s="55">
        <f>F37</f>
        <v>1</v>
      </c>
      <c r="G36" s="55"/>
      <c r="H36" s="55"/>
      <c r="I36" s="55"/>
      <c r="J36" s="55"/>
      <c r="K36" s="55"/>
      <c r="L36" s="55">
        <f t="shared" ref="L36:Q36" si="15">L37</f>
        <v>896</v>
      </c>
      <c r="M36" s="55">
        <f t="shared" si="15"/>
        <v>2698</v>
      </c>
      <c r="N36" s="55">
        <f t="shared" si="15"/>
        <v>22026</v>
      </c>
      <c r="O36" s="55">
        <f t="shared" si="15"/>
        <v>72138</v>
      </c>
      <c r="P36" s="55">
        <f t="shared" si="15"/>
        <v>369.58</v>
      </c>
      <c r="Q36" s="55">
        <f t="shared" si="15"/>
        <v>369.58</v>
      </c>
      <c r="R36" s="55"/>
      <c r="S36" s="55"/>
      <c r="T36" s="55">
        <f t="shared" ref="T36:T38" si="16">T37</f>
        <v>369.58</v>
      </c>
      <c r="U36" s="55"/>
      <c r="V36" s="55"/>
      <c r="W36" s="55"/>
      <c r="X36" s="55"/>
      <c r="Y36" s="103"/>
      <c r="Z36" s="55"/>
      <c r="AA36" s="55"/>
      <c r="AB36" s="104"/>
    </row>
    <row r="37" s="13" customFormat="1" ht="21" customHeight="1" spans="1:28">
      <c r="A37" s="61" t="s">
        <v>166</v>
      </c>
      <c r="B37" s="105"/>
      <c r="C37" s="106"/>
      <c r="D37" s="43"/>
      <c r="E37" s="67"/>
      <c r="F37" s="105">
        <f t="shared" ref="F36:F38" si="17">F38</f>
        <v>1</v>
      </c>
      <c r="G37" s="105"/>
      <c r="H37" s="105"/>
      <c r="I37" s="105"/>
      <c r="J37" s="105"/>
      <c r="K37" s="105"/>
      <c r="L37" s="105">
        <f t="shared" ref="L37:Q37" si="18">L38</f>
        <v>896</v>
      </c>
      <c r="M37" s="105">
        <f t="shared" si="18"/>
        <v>2698</v>
      </c>
      <c r="N37" s="105">
        <f t="shared" si="18"/>
        <v>22026</v>
      </c>
      <c r="O37" s="105">
        <f t="shared" si="18"/>
        <v>72138</v>
      </c>
      <c r="P37" s="105">
        <f t="shared" si="18"/>
        <v>369.58</v>
      </c>
      <c r="Q37" s="105">
        <f t="shared" si="18"/>
        <v>369.58</v>
      </c>
      <c r="R37" s="105"/>
      <c r="S37" s="105"/>
      <c r="T37" s="105">
        <f t="shared" si="16"/>
        <v>369.58</v>
      </c>
      <c r="U37" s="105"/>
      <c r="V37" s="67"/>
      <c r="W37" s="67"/>
      <c r="X37" s="67"/>
      <c r="Y37" s="67"/>
      <c r="Z37" s="67"/>
      <c r="AA37" s="67"/>
      <c r="AB37" s="107"/>
    </row>
    <row r="38" s="13" customFormat="1" ht="21" customHeight="1" spans="1:28">
      <c r="A38" s="61" t="s">
        <v>167</v>
      </c>
      <c r="B38" s="105"/>
      <c r="C38" s="106"/>
      <c r="D38" s="43"/>
      <c r="E38" s="67"/>
      <c r="F38" s="105">
        <f t="shared" si="17"/>
        <v>1</v>
      </c>
      <c r="G38" s="105"/>
      <c r="H38" s="105"/>
      <c r="I38" s="105"/>
      <c r="J38" s="105"/>
      <c r="K38" s="105"/>
      <c r="L38" s="105">
        <f t="shared" ref="L38:Q38" si="19">L39</f>
        <v>896</v>
      </c>
      <c r="M38" s="105">
        <f t="shared" si="19"/>
        <v>2698</v>
      </c>
      <c r="N38" s="105">
        <f t="shared" si="19"/>
        <v>22026</v>
      </c>
      <c r="O38" s="105">
        <f t="shared" si="19"/>
        <v>72138</v>
      </c>
      <c r="P38" s="105">
        <f t="shared" si="19"/>
        <v>369.58</v>
      </c>
      <c r="Q38" s="105">
        <f t="shared" si="19"/>
        <v>369.58</v>
      </c>
      <c r="R38" s="105"/>
      <c r="S38" s="105"/>
      <c r="T38" s="105">
        <f t="shared" si="16"/>
        <v>369.58</v>
      </c>
      <c r="U38" s="105"/>
      <c r="V38" s="67"/>
      <c r="W38" s="67"/>
      <c r="X38" s="67"/>
      <c r="Y38" s="67"/>
      <c r="Z38" s="67"/>
      <c r="AA38" s="67"/>
      <c r="AB38" s="107"/>
    </row>
    <row r="39" s="13" customFormat="1" ht="57" customHeight="1" spans="1:28">
      <c r="A39" s="67">
        <v>16</v>
      </c>
      <c r="B39" s="48" t="s">
        <v>168</v>
      </c>
      <c r="C39" s="66" t="s">
        <v>169</v>
      </c>
      <c r="D39" s="43" t="s">
        <v>117</v>
      </c>
      <c r="E39" s="66" t="s">
        <v>170</v>
      </c>
      <c r="F39" s="67">
        <v>1</v>
      </c>
      <c r="G39" s="67" t="s">
        <v>119</v>
      </c>
      <c r="H39" s="67" t="s">
        <v>120</v>
      </c>
      <c r="I39" s="67"/>
      <c r="J39" s="67"/>
      <c r="K39" s="67"/>
      <c r="L39" s="67">
        <v>896</v>
      </c>
      <c r="M39" s="67">
        <v>2698</v>
      </c>
      <c r="N39" s="67">
        <v>22026</v>
      </c>
      <c r="O39" s="67">
        <v>72138</v>
      </c>
      <c r="P39" s="67">
        <v>369.58</v>
      </c>
      <c r="Q39" s="67">
        <f>SUM(R39:U39)</f>
        <v>369.58</v>
      </c>
      <c r="R39" s="67"/>
      <c r="S39" s="67"/>
      <c r="T39" s="67">
        <v>369.58</v>
      </c>
      <c r="U39" s="67"/>
      <c r="V39" s="67"/>
      <c r="W39" s="48" t="s">
        <v>44</v>
      </c>
      <c r="X39" s="48" t="s">
        <v>44</v>
      </c>
      <c r="Y39" s="67" t="s">
        <v>171</v>
      </c>
      <c r="Z39" s="67" t="s">
        <v>172</v>
      </c>
      <c r="AA39" s="67" t="s">
        <v>173</v>
      </c>
      <c r="AB39" s="70" t="s">
        <v>48</v>
      </c>
    </row>
    <row r="40" s="13" customFormat="1" ht="34" customHeight="1" spans="1:28">
      <c r="A40" s="56" t="s">
        <v>174</v>
      </c>
      <c r="B40" s="105"/>
      <c r="C40" s="67"/>
      <c r="D40" s="43"/>
      <c r="E40" s="67"/>
      <c r="F40" s="105">
        <f>F41+F69</f>
        <v>26</v>
      </c>
      <c r="G40" s="105"/>
      <c r="H40" s="105"/>
      <c r="I40" s="105"/>
      <c r="J40" s="105"/>
      <c r="K40" s="105"/>
      <c r="L40" s="105">
        <f>L41+L69</f>
        <v>16072</v>
      </c>
      <c r="M40" s="105">
        <f t="shared" ref="M40:V40" si="20">M41+M69</f>
        <v>51919</v>
      </c>
      <c r="N40" s="105">
        <f t="shared" si="20"/>
        <v>142546</v>
      </c>
      <c r="O40" s="105">
        <f t="shared" si="20"/>
        <v>536079</v>
      </c>
      <c r="P40" s="105">
        <f t="shared" si="20"/>
        <v>2267.8</v>
      </c>
      <c r="Q40" s="105">
        <f t="shared" si="20"/>
        <v>2232.8</v>
      </c>
      <c r="R40" s="105">
        <f t="shared" si="20"/>
        <v>1659</v>
      </c>
      <c r="S40" s="105">
        <f t="shared" si="20"/>
        <v>495</v>
      </c>
      <c r="T40" s="105">
        <f t="shared" si="20"/>
        <v>78.8</v>
      </c>
      <c r="U40" s="105"/>
      <c r="V40" s="105">
        <f t="shared" si="20"/>
        <v>35</v>
      </c>
      <c r="W40" s="67"/>
      <c r="X40" s="67"/>
      <c r="Y40" s="67"/>
      <c r="Z40" s="67"/>
      <c r="AA40" s="67"/>
      <c r="AB40" s="107"/>
    </row>
    <row r="41" s="13" customFormat="1" ht="42" customHeight="1" spans="1:28">
      <c r="A41" s="56" t="s">
        <v>175</v>
      </c>
      <c r="B41" s="105"/>
      <c r="C41" s="67"/>
      <c r="D41" s="43"/>
      <c r="E41" s="67"/>
      <c r="F41" s="105">
        <f>F42+F52+F56</f>
        <v>24</v>
      </c>
      <c r="G41" s="105"/>
      <c r="H41" s="105"/>
      <c r="I41" s="105"/>
      <c r="J41" s="105"/>
      <c r="K41" s="105"/>
      <c r="L41" s="105">
        <f>L42+L52+L56</f>
        <v>15891</v>
      </c>
      <c r="M41" s="105">
        <f t="shared" ref="M41:V41" si="21">M42+M52+M56</f>
        <v>51372</v>
      </c>
      <c r="N41" s="105">
        <f t="shared" si="21"/>
        <v>140857</v>
      </c>
      <c r="O41" s="105">
        <f t="shared" si="21"/>
        <v>529606</v>
      </c>
      <c r="P41" s="105">
        <f t="shared" si="21"/>
        <v>2208.8</v>
      </c>
      <c r="Q41" s="105">
        <f t="shared" si="21"/>
        <v>2173.8</v>
      </c>
      <c r="R41" s="105">
        <f t="shared" si="21"/>
        <v>1659</v>
      </c>
      <c r="S41" s="105">
        <f t="shared" si="21"/>
        <v>436</v>
      </c>
      <c r="T41" s="105">
        <f t="shared" si="21"/>
        <v>78.8</v>
      </c>
      <c r="U41" s="105"/>
      <c r="V41" s="105">
        <f t="shared" si="21"/>
        <v>35</v>
      </c>
      <c r="W41" s="67"/>
      <c r="X41" s="67"/>
      <c r="Y41" s="67"/>
      <c r="Z41" s="67"/>
      <c r="AA41" s="67"/>
      <c r="AB41" s="107"/>
    </row>
    <row r="42" s="13" customFormat="1" ht="42" customHeight="1" spans="1:28">
      <c r="A42" s="56" t="s">
        <v>176</v>
      </c>
      <c r="B42" s="105"/>
      <c r="C42" s="67"/>
      <c r="D42" s="43"/>
      <c r="E42" s="67"/>
      <c r="F42" s="105">
        <f>SUM(F43:F51)</f>
        <v>9</v>
      </c>
      <c r="G42" s="105"/>
      <c r="H42" s="105"/>
      <c r="I42" s="105"/>
      <c r="J42" s="105"/>
      <c r="K42" s="105"/>
      <c r="L42" s="105">
        <f>SUM(L43:L51)</f>
        <v>1185</v>
      </c>
      <c r="M42" s="105">
        <f t="shared" ref="M42:V42" si="22">SUM(M43:M51)</f>
        <v>3623</v>
      </c>
      <c r="N42" s="105">
        <f t="shared" si="22"/>
        <v>5162</v>
      </c>
      <c r="O42" s="105">
        <f t="shared" si="22"/>
        <v>17426</v>
      </c>
      <c r="P42" s="105">
        <f t="shared" si="22"/>
        <v>977</v>
      </c>
      <c r="Q42" s="105">
        <f t="shared" si="22"/>
        <v>942</v>
      </c>
      <c r="R42" s="105">
        <f t="shared" si="22"/>
        <v>506</v>
      </c>
      <c r="S42" s="105">
        <f t="shared" si="22"/>
        <v>436</v>
      </c>
      <c r="T42" s="105"/>
      <c r="U42" s="105"/>
      <c r="V42" s="105">
        <f t="shared" si="22"/>
        <v>35</v>
      </c>
      <c r="W42" s="67"/>
      <c r="X42" s="67"/>
      <c r="Y42" s="67"/>
      <c r="Z42" s="67"/>
      <c r="AA42" s="67"/>
      <c r="AB42" s="107"/>
    </row>
    <row r="43" s="5" customFormat="1" ht="45" customHeight="1" spans="1:28">
      <c r="A43" s="43">
        <v>17</v>
      </c>
      <c r="B43" s="43" t="s">
        <v>177</v>
      </c>
      <c r="C43" s="49" t="s">
        <v>178</v>
      </c>
      <c r="D43" s="85" t="s">
        <v>62</v>
      </c>
      <c r="E43" s="49" t="s">
        <v>179</v>
      </c>
      <c r="F43" s="43">
        <v>1</v>
      </c>
      <c r="G43" s="43" t="s">
        <v>85</v>
      </c>
      <c r="H43" s="43" t="s">
        <v>180</v>
      </c>
      <c r="I43" s="43" t="s">
        <v>66</v>
      </c>
      <c r="J43" s="43" t="s">
        <v>66</v>
      </c>
      <c r="K43" s="43" t="s">
        <v>66</v>
      </c>
      <c r="L43" s="43">
        <v>105</v>
      </c>
      <c r="M43" s="43">
        <v>393</v>
      </c>
      <c r="N43" s="43">
        <v>638</v>
      </c>
      <c r="O43" s="43">
        <v>2270</v>
      </c>
      <c r="P43" s="43">
        <v>40</v>
      </c>
      <c r="Q43" s="43">
        <v>40</v>
      </c>
      <c r="R43" s="43">
        <v>40</v>
      </c>
      <c r="S43" s="43"/>
      <c r="T43" s="43"/>
      <c r="U43" s="43"/>
      <c r="V43" s="43"/>
      <c r="W43" s="43" t="s">
        <v>88</v>
      </c>
      <c r="X43" s="43" t="s">
        <v>181</v>
      </c>
      <c r="Y43" s="43" t="s">
        <v>110</v>
      </c>
      <c r="Z43" s="43" t="s">
        <v>90</v>
      </c>
      <c r="AA43" s="108" t="s">
        <v>182</v>
      </c>
      <c r="AB43" s="75"/>
    </row>
    <row r="44" s="4" customFormat="1" ht="91" customHeight="1" spans="1:28">
      <c r="A44" s="43">
        <v>18</v>
      </c>
      <c r="B44" s="109" t="s">
        <v>183</v>
      </c>
      <c r="C44" s="110" t="s">
        <v>184</v>
      </c>
      <c r="D44" s="109" t="s">
        <v>185</v>
      </c>
      <c r="E44" s="111" t="s">
        <v>186</v>
      </c>
      <c r="F44" s="52">
        <v>1</v>
      </c>
      <c r="G44" s="112" t="s">
        <v>130</v>
      </c>
      <c r="H44" s="112" t="s">
        <v>187</v>
      </c>
      <c r="I44" s="43" t="s">
        <v>66</v>
      </c>
      <c r="J44" s="43" t="s">
        <v>66</v>
      </c>
      <c r="K44" s="43" t="s">
        <v>66</v>
      </c>
      <c r="L44" s="113">
        <v>169</v>
      </c>
      <c r="M44" s="114">
        <v>581</v>
      </c>
      <c r="N44" s="113">
        <v>827</v>
      </c>
      <c r="O44" s="113">
        <v>3152</v>
      </c>
      <c r="P44" s="69">
        <v>334</v>
      </c>
      <c r="Q44" s="69">
        <v>299</v>
      </c>
      <c r="R44" s="69">
        <v>299</v>
      </c>
      <c r="S44" s="69"/>
      <c r="T44" s="79"/>
      <c r="U44" s="79"/>
      <c r="V44" s="43">
        <v>35</v>
      </c>
      <c r="W44" s="109" t="s">
        <v>132</v>
      </c>
      <c r="X44" s="113" t="s">
        <v>188</v>
      </c>
      <c r="Y44" s="115" t="s">
        <v>189</v>
      </c>
      <c r="Z44" s="112" t="s">
        <v>190</v>
      </c>
      <c r="AA44" s="69" t="s">
        <v>191</v>
      </c>
      <c r="AB44" s="80"/>
    </row>
    <row r="45" s="5" customFormat="1" ht="48" customHeight="1" spans="1:28">
      <c r="A45" s="43">
        <v>19</v>
      </c>
      <c r="B45" s="43" t="s">
        <v>192</v>
      </c>
      <c r="C45" s="49" t="s">
        <v>193</v>
      </c>
      <c r="D45" s="85" t="s">
        <v>62</v>
      </c>
      <c r="E45" s="49" t="s">
        <v>194</v>
      </c>
      <c r="F45" s="43">
        <v>1</v>
      </c>
      <c r="G45" s="43" t="s">
        <v>85</v>
      </c>
      <c r="H45" s="43" t="s">
        <v>195</v>
      </c>
      <c r="I45" s="43" t="s">
        <v>87</v>
      </c>
      <c r="J45" s="43" t="s">
        <v>66</v>
      </c>
      <c r="K45" s="43" t="s">
        <v>66</v>
      </c>
      <c r="L45" s="43">
        <v>152</v>
      </c>
      <c r="M45" s="43">
        <v>502</v>
      </c>
      <c r="N45" s="43">
        <v>567</v>
      </c>
      <c r="O45" s="43">
        <v>2109</v>
      </c>
      <c r="P45" s="43">
        <v>144</v>
      </c>
      <c r="Q45" s="43">
        <v>144</v>
      </c>
      <c r="R45" s="43"/>
      <c r="S45" s="43">
        <v>144</v>
      </c>
      <c r="T45" s="43"/>
      <c r="U45" s="43"/>
      <c r="V45" s="43"/>
      <c r="W45" s="43" t="s">
        <v>88</v>
      </c>
      <c r="X45" s="43" t="s">
        <v>181</v>
      </c>
      <c r="Y45" s="43" t="s">
        <v>110</v>
      </c>
      <c r="Z45" s="43" t="s">
        <v>90</v>
      </c>
      <c r="AA45" s="108" t="s">
        <v>182</v>
      </c>
      <c r="AB45" s="75"/>
    </row>
    <row r="46" s="8" customFormat="1" ht="68" customHeight="1" spans="1:28">
      <c r="A46" s="43">
        <v>20</v>
      </c>
      <c r="B46" s="43" t="s">
        <v>196</v>
      </c>
      <c r="C46" s="49" t="s">
        <v>197</v>
      </c>
      <c r="D46" s="85" t="s">
        <v>62</v>
      </c>
      <c r="E46" s="49" t="s">
        <v>198</v>
      </c>
      <c r="F46" s="69">
        <v>1</v>
      </c>
      <c r="G46" s="69" t="s">
        <v>156</v>
      </c>
      <c r="H46" s="69" t="s">
        <v>199</v>
      </c>
      <c r="I46" s="69" t="s">
        <v>66</v>
      </c>
      <c r="J46" s="69" t="s">
        <v>66</v>
      </c>
      <c r="K46" s="69" t="s">
        <v>66</v>
      </c>
      <c r="L46" s="69">
        <v>26</v>
      </c>
      <c r="M46" s="69">
        <v>66</v>
      </c>
      <c r="N46" s="69">
        <v>150</v>
      </c>
      <c r="O46" s="69">
        <v>660</v>
      </c>
      <c r="P46" s="116">
        <v>67</v>
      </c>
      <c r="Q46" s="69">
        <v>67</v>
      </c>
      <c r="R46" s="69">
        <v>67</v>
      </c>
      <c r="S46" s="69"/>
      <c r="T46" s="69"/>
      <c r="U46" s="69"/>
      <c r="V46" s="69"/>
      <c r="W46" s="43" t="s">
        <v>158</v>
      </c>
      <c r="X46" s="43" t="s">
        <v>181</v>
      </c>
      <c r="Y46" s="43" t="s">
        <v>110</v>
      </c>
      <c r="Z46" s="108" t="s">
        <v>200</v>
      </c>
      <c r="AA46" s="108" t="s">
        <v>160</v>
      </c>
      <c r="AB46" s="117"/>
    </row>
    <row r="47" s="6" customFormat="1" ht="86" customHeight="1" spans="1:28">
      <c r="A47" s="43">
        <v>21</v>
      </c>
      <c r="B47" s="43" t="s">
        <v>201</v>
      </c>
      <c r="C47" s="49" t="s">
        <v>202</v>
      </c>
      <c r="D47" s="85" t="s">
        <v>62</v>
      </c>
      <c r="E47" s="118" t="s">
        <v>203</v>
      </c>
      <c r="F47" s="43">
        <v>1</v>
      </c>
      <c r="G47" s="43" t="s">
        <v>107</v>
      </c>
      <c r="H47" s="43" t="s">
        <v>108</v>
      </c>
      <c r="I47" s="43" t="s">
        <v>87</v>
      </c>
      <c r="J47" s="43" t="s">
        <v>66</v>
      </c>
      <c r="K47" s="43" t="s">
        <v>66</v>
      </c>
      <c r="L47" s="43">
        <v>106</v>
      </c>
      <c r="M47" s="43">
        <v>386</v>
      </c>
      <c r="N47" s="43">
        <v>423</v>
      </c>
      <c r="O47" s="43">
        <v>1223</v>
      </c>
      <c r="P47" s="43">
        <v>68</v>
      </c>
      <c r="Q47" s="43">
        <v>68</v>
      </c>
      <c r="R47" s="43"/>
      <c r="S47" s="43">
        <v>68</v>
      </c>
      <c r="T47" s="43"/>
      <c r="U47" s="43"/>
      <c r="V47" s="43"/>
      <c r="W47" s="43" t="s">
        <v>109</v>
      </c>
      <c r="X47" s="43" t="s">
        <v>181</v>
      </c>
      <c r="Y47" s="43" t="s">
        <v>110</v>
      </c>
      <c r="Z47" s="67" t="s">
        <v>204</v>
      </c>
      <c r="AA47" s="119" t="s">
        <v>205</v>
      </c>
      <c r="AB47" s="82"/>
    </row>
    <row r="48" s="6" customFormat="1" ht="76" customHeight="1" spans="1:28">
      <c r="A48" s="43">
        <v>22</v>
      </c>
      <c r="B48" s="43" t="s">
        <v>206</v>
      </c>
      <c r="C48" s="49" t="s">
        <v>207</v>
      </c>
      <c r="D48" s="85" t="s">
        <v>62</v>
      </c>
      <c r="E48" s="118" t="s">
        <v>208</v>
      </c>
      <c r="F48" s="43">
        <v>1</v>
      </c>
      <c r="G48" s="43" t="s">
        <v>107</v>
      </c>
      <c r="H48" s="43" t="s">
        <v>209</v>
      </c>
      <c r="I48" s="43" t="s">
        <v>87</v>
      </c>
      <c r="J48" s="43" t="s">
        <v>66</v>
      </c>
      <c r="K48" s="43" t="s">
        <v>66</v>
      </c>
      <c r="L48" s="43">
        <v>376</v>
      </c>
      <c r="M48" s="43">
        <v>946</v>
      </c>
      <c r="N48" s="43">
        <v>770</v>
      </c>
      <c r="O48" s="43">
        <v>1837</v>
      </c>
      <c r="P48" s="43">
        <v>60</v>
      </c>
      <c r="Q48" s="43">
        <v>60</v>
      </c>
      <c r="R48" s="43"/>
      <c r="S48" s="43">
        <v>60</v>
      </c>
      <c r="T48" s="43"/>
      <c r="U48" s="43"/>
      <c r="V48" s="43"/>
      <c r="W48" s="43" t="s">
        <v>109</v>
      </c>
      <c r="X48" s="43" t="s">
        <v>181</v>
      </c>
      <c r="Y48" s="43" t="s">
        <v>110</v>
      </c>
      <c r="Z48" s="43" t="s">
        <v>210</v>
      </c>
      <c r="AA48" s="108" t="s">
        <v>211</v>
      </c>
      <c r="AB48" s="82"/>
    </row>
    <row r="49" s="6" customFormat="1" ht="76" customHeight="1" spans="1:28">
      <c r="A49" s="43">
        <v>23</v>
      </c>
      <c r="B49" s="43" t="s">
        <v>212</v>
      </c>
      <c r="C49" s="49" t="s">
        <v>213</v>
      </c>
      <c r="D49" s="85" t="s">
        <v>62</v>
      </c>
      <c r="E49" s="118" t="s">
        <v>214</v>
      </c>
      <c r="F49" s="67">
        <v>1</v>
      </c>
      <c r="G49" s="43" t="s">
        <v>107</v>
      </c>
      <c r="H49" s="43" t="s">
        <v>215</v>
      </c>
      <c r="I49" s="43" t="s">
        <v>87</v>
      </c>
      <c r="J49" s="43" t="s">
        <v>66</v>
      </c>
      <c r="K49" s="43" t="s">
        <v>66</v>
      </c>
      <c r="L49" s="67">
        <v>47</v>
      </c>
      <c r="M49" s="67">
        <v>117</v>
      </c>
      <c r="N49" s="67">
        <v>97</v>
      </c>
      <c r="O49" s="67">
        <v>321</v>
      </c>
      <c r="P49" s="67">
        <v>121</v>
      </c>
      <c r="Q49" s="67">
        <v>121</v>
      </c>
      <c r="R49" s="43"/>
      <c r="S49" s="43">
        <v>121</v>
      </c>
      <c r="T49" s="43"/>
      <c r="U49" s="43"/>
      <c r="V49" s="43"/>
      <c r="W49" s="43" t="s">
        <v>109</v>
      </c>
      <c r="X49" s="43" t="s">
        <v>181</v>
      </c>
      <c r="Y49" s="43" t="s">
        <v>110</v>
      </c>
      <c r="Z49" s="43" t="s">
        <v>210</v>
      </c>
      <c r="AA49" s="67" t="s">
        <v>211</v>
      </c>
      <c r="AB49" s="82"/>
    </row>
    <row r="50" s="6" customFormat="1" ht="76" customHeight="1" spans="1:28">
      <c r="A50" s="43">
        <v>24</v>
      </c>
      <c r="B50" s="43" t="s">
        <v>216</v>
      </c>
      <c r="C50" s="49" t="s">
        <v>217</v>
      </c>
      <c r="D50" s="85" t="s">
        <v>62</v>
      </c>
      <c r="E50" s="118" t="s">
        <v>218</v>
      </c>
      <c r="F50" s="43">
        <v>1</v>
      </c>
      <c r="G50" s="43" t="s">
        <v>219</v>
      </c>
      <c r="H50" s="43" t="s">
        <v>220</v>
      </c>
      <c r="I50" s="43" t="s">
        <v>66</v>
      </c>
      <c r="J50" s="43" t="s">
        <v>66</v>
      </c>
      <c r="K50" s="43" t="s">
        <v>66</v>
      </c>
      <c r="L50" s="43">
        <v>176</v>
      </c>
      <c r="M50" s="43">
        <v>507</v>
      </c>
      <c r="N50" s="43">
        <v>1567</v>
      </c>
      <c r="O50" s="43">
        <v>5395</v>
      </c>
      <c r="P50" s="43">
        <v>43</v>
      </c>
      <c r="Q50" s="43">
        <v>43</v>
      </c>
      <c r="R50" s="43"/>
      <c r="S50" s="43">
        <v>43</v>
      </c>
      <c r="T50" s="43"/>
      <c r="U50" s="43"/>
      <c r="V50" s="43"/>
      <c r="W50" s="43" t="s">
        <v>221</v>
      </c>
      <c r="X50" s="43" t="s">
        <v>44</v>
      </c>
      <c r="Y50" s="43" t="s">
        <v>110</v>
      </c>
      <c r="Z50" s="43" t="s">
        <v>222</v>
      </c>
      <c r="AA50" s="108" t="s">
        <v>223</v>
      </c>
      <c r="AB50" s="82"/>
    </row>
    <row r="51" s="6" customFormat="1" ht="53" customHeight="1" spans="1:28">
      <c r="A51" s="43">
        <v>25</v>
      </c>
      <c r="B51" s="43" t="s">
        <v>224</v>
      </c>
      <c r="C51" s="49" t="s">
        <v>225</v>
      </c>
      <c r="D51" s="85" t="s">
        <v>62</v>
      </c>
      <c r="E51" s="118" t="s">
        <v>226</v>
      </c>
      <c r="F51" s="43">
        <v>1</v>
      </c>
      <c r="G51" s="43" t="s">
        <v>130</v>
      </c>
      <c r="H51" s="43" t="s">
        <v>227</v>
      </c>
      <c r="I51" s="43" t="s">
        <v>87</v>
      </c>
      <c r="J51" s="43" t="s">
        <v>66</v>
      </c>
      <c r="K51" s="43" t="s">
        <v>66</v>
      </c>
      <c r="L51" s="43">
        <v>28</v>
      </c>
      <c r="M51" s="43">
        <v>125</v>
      </c>
      <c r="N51" s="43">
        <v>123</v>
      </c>
      <c r="O51" s="43">
        <v>459</v>
      </c>
      <c r="P51" s="43">
        <v>100</v>
      </c>
      <c r="Q51" s="43">
        <v>100</v>
      </c>
      <c r="R51" s="43">
        <v>100</v>
      </c>
      <c r="S51" s="43"/>
      <c r="T51" s="43"/>
      <c r="U51" s="43"/>
      <c r="V51" s="43"/>
      <c r="W51" s="43" t="s">
        <v>132</v>
      </c>
      <c r="X51" s="43" t="s">
        <v>181</v>
      </c>
      <c r="Y51" s="43" t="s">
        <v>110</v>
      </c>
      <c r="Z51" s="43" t="s">
        <v>133</v>
      </c>
      <c r="AA51" s="108" t="s">
        <v>134</v>
      </c>
      <c r="AB51" s="82"/>
    </row>
    <row r="52" s="6" customFormat="1" ht="36" customHeight="1" spans="1:28">
      <c r="A52" s="61" t="s">
        <v>228</v>
      </c>
      <c r="B52" s="43"/>
      <c r="C52" s="49"/>
      <c r="D52" s="43"/>
      <c r="E52" s="43"/>
      <c r="F52" s="105">
        <f>SUM(F53:F55)</f>
        <v>3</v>
      </c>
      <c r="G52" s="105"/>
      <c r="H52" s="105"/>
      <c r="I52" s="105"/>
      <c r="J52" s="105"/>
      <c r="K52" s="105"/>
      <c r="L52" s="105">
        <f>SUM(L53:L55)</f>
        <v>405</v>
      </c>
      <c r="M52" s="105">
        <f t="shared" ref="M52:R52" si="23">SUM(M53:M55)</f>
        <v>1335</v>
      </c>
      <c r="N52" s="105">
        <f t="shared" si="23"/>
        <v>1999</v>
      </c>
      <c r="O52" s="105">
        <f t="shared" si="23"/>
        <v>7105</v>
      </c>
      <c r="P52" s="105">
        <f t="shared" si="23"/>
        <v>102</v>
      </c>
      <c r="Q52" s="105">
        <f t="shared" si="23"/>
        <v>102</v>
      </c>
      <c r="R52" s="105">
        <f t="shared" si="23"/>
        <v>102</v>
      </c>
      <c r="S52" s="105"/>
      <c r="T52" s="105"/>
      <c r="U52" s="105"/>
      <c r="V52" s="43"/>
      <c r="W52" s="43"/>
      <c r="X52" s="43"/>
      <c r="Y52" s="43"/>
      <c r="Z52" s="43"/>
      <c r="AA52" s="108"/>
      <c r="AB52" s="82"/>
    </row>
    <row r="53" s="14" customFormat="1" ht="56" customHeight="1" spans="1:28">
      <c r="A53" s="67">
        <v>26</v>
      </c>
      <c r="B53" s="43" t="s">
        <v>229</v>
      </c>
      <c r="C53" s="49" t="s">
        <v>230</v>
      </c>
      <c r="D53" s="85" t="s">
        <v>62</v>
      </c>
      <c r="E53" s="49" t="s">
        <v>231</v>
      </c>
      <c r="F53" s="43">
        <v>1</v>
      </c>
      <c r="G53" s="43" t="s">
        <v>76</v>
      </c>
      <c r="H53" s="43" t="s">
        <v>232</v>
      </c>
      <c r="I53" s="43" t="s">
        <v>87</v>
      </c>
      <c r="J53" s="43" t="s">
        <v>66</v>
      </c>
      <c r="K53" s="43" t="s">
        <v>66</v>
      </c>
      <c r="L53" s="69">
        <v>252</v>
      </c>
      <c r="M53" s="69">
        <v>849</v>
      </c>
      <c r="N53" s="69">
        <v>900</v>
      </c>
      <c r="O53" s="69">
        <v>3153</v>
      </c>
      <c r="P53" s="43">
        <v>21</v>
      </c>
      <c r="Q53" s="43">
        <v>21</v>
      </c>
      <c r="R53" s="69">
        <v>21</v>
      </c>
      <c r="S53" s="69"/>
      <c r="T53" s="69"/>
      <c r="U53" s="69"/>
      <c r="V53" s="69"/>
      <c r="W53" s="81" t="s">
        <v>78</v>
      </c>
      <c r="X53" s="43" t="s">
        <v>44</v>
      </c>
      <c r="Y53" s="43" t="s">
        <v>110</v>
      </c>
      <c r="Z53" s="108" t="s">
        <v>80</v>
      </c>
      <c r="AA53" s="108" t="s">
        <v>81</v>
      </c>
      <c r="AB53" s="120"/>
    </row>
    <row r="54" s="15" customFormat="1" ht="56" customHeight="1" spans="1:28">
      <c r="A54" s="67">
        <v>27</v>
      </c>
      <c r="B54" s="43" t="s">
        <v>233</v>
      </c>
      <c r="C54" s="49" t="s">
        <v>234</v>
      </c>
      <c r="D54" s="85" t="s">
        <v>62</v>
      </c>
      <c r="E54" s="49" t="s">
        <v>235</v>
      </c>
      <c r="F54" s="43">
        <v>1</v>
      </c>
      <c r="G54" s="43" t="s">
        <v>236</v>
      </c>
      <c r="H54" s="43" t="s">
        <v>237</v>
      </c>
      <c r="I54" s="43" t="s">
        <v>66</v>
      </c>
      <c r="J54" s="43" t="s">
        <v>66</v>
      </c>
      <c r="K54" s="43" t="s">
        <v>66</v>
      </c>
      <c r="L54" s="43">
        <v>81</v>
      </c>
      <c r="M54" s="43">
        <v>209</v>
      </c>
      <c r="N54" s="43">
        <v>770</v>
      </c>
      <c r="O54" s="43">
        <v>3035</v>
      </c>
      <c r="P54" s="43">
        <v>41</v>
      </c>
      <c r="Q54" s="43">
        <v>41</v>
      </c>
      <c r="R54" s="43">
        <v>41</v>
      </c>
      <c r="S54" s="43"/>
      <c r="T54" s="43"/>
      <c r="U54" s="43"/>
      <c r="V54" s="43"/>
      <c r="W54" s="43" t="s">
        <v>238</v>
      </c>
      <c r="X54" s="43" t="s">
        <v>44</v>
      </c>
      <c r="Y54" s="43" t="s">
        <v>110</v>
      </c>
      <c r="Z54" s="43" t="s">
        <v>239</v>
      </c>
      <c r="AA54" s="43" t="s">
        <v>240</v>
      </c>
      <c r="AB54" s="121"/>
    </row>
    <row r="55" s="15" customFormat="1" ht="83" customHeight="1" spans="1:28">
      <c r="A55" s="67">
        <v>28</v>
      </c>
      <c r="B55" s="43" t="s">
        <v>241</v>
      </c>
      <c r="C55" s="49" t="s">
        <v>242</v>
      </c>
      <c r="D55" s="85" t="s">
        <v>62</v>
      </c>
      <c r="E55" s="49" t="s">
        <v>243</v>
      </c>
      <c r="F55" s="43">
        <v>1</v>
      </c>
      <c r="G55" s="43" t="s">
        <v>76</v>
      </c>
      <c r="H55" s="43" t="s">
        <v>244</v>
      </c>
      <c r="I55" s="43" t="s">
        <v>87</v>
      </c>
      <c r="J55" s="43" t="s">
        <v>66</v>
      </c>
      <c r="K55" s="43" t="s">
        <v>66</v>
      </c>
      <c r="L55" s="43">
        <v>72</v>
      </c>
      <c r="M55" s="43">
        <v>277</v>
      </c>
      <c r="N55" s="43">
        <v>329</v>
      </c>
      <c r="O55" s="43">
        <v>917</v>
      </c>
      <c r="P55" s="43">
        <v>40</v>
      </c>
      <c r="Q55" s="43">
        <v>40</v>
      </c>
      <c r="R55" s="43">
        <v>40</v>
      </c>
      <c r="S55" s="43"/>
      <c r="T55" s="43"/>
      <c r="U55" s="43"/>
      <c r="V55" s="43"/>
      <c r="W55" s="43" t="s">
        <v>78</v>
      </c>
      <c r="X55" s="43" t="s">
        <v>44</v>
      </c>
      <c r="Y55" s="43" t="s">
        <v>110</v>
      </c>
      <c r="Z55" s="43" t="s">
        <v>245</v>
      </c>
      <c r="AA55" s="43" t="s">
        <v>246</v>
      </c>
      <c r="AB55" s="121"/>
    </row>
    <row r="56" s="13" customFormat="1" ht="35" customHeight="1" spans="1:28">
      <c r="A56" s="61" t="s">
        <v>247</v>
      </c>
      <c r="B56" s="105"/>
      <c r="C56" s="67"/>
      <c r="D56" s="43"/>
      <c r="E56" s="67"/>
      <c r="F56" s="105">
        <f>SUM(F57:F68)</f>
        <v>12</v>
      </c>
      <c r="G56" s="105"/>
      <c r="H56" s="105"/>
      <c r="I56" s="105"/>
      <c r="J56" s="105"/>
      <c r="K56" s="105"/>
      <c r="L56" s="105">
        <f t="shared" ref="L56:T56" si="24">SUM(L57:L68)</f>
        <v>14301</v>
      </c>
      <c r="M56" s="105">
        <f t="shared" si="24"/>
        <v>46414</v>
      </c>
      <c r="N56" s="105">
        <f t="shared" si="24"/>
        <v>133696</v>
      </c>
      <c r="O56" s="105">
        <f t="shared" si="24"/>
        <v>505075</v>
      </c>
      <c r="P56" s="105">
        <f t="shared" si="24"/>
        <v>1129.8</v>
      </c>
      <c r="Q56" s="105">
        <f t="shared" si="24"/>
        <v>1129.8</v>
      </c>
      <c r="R56" s="105">
        <f t="shared" si="24"/>
        <v>1051</v>
      </c>
      <c r="S56" s="105"/>
      <c r="T56" s="105">
        <f t="shared" si="24"/>
        <v>78.8</v>
      </c>
      <c r="U56" s="105"/>
      <c r="V56" s="67"/>
      <c r="W56" s="67"/>
      <c r="X56" s="67"/>
      <c r="Y56" s="67"/>
      <c r="Z56" s="67"/>
      <c r="AA56" s="67"/>
      <c r="AB56" s="107"/>
    </row>
    <row r="57" s="16" customFormat="1" ht="40" customHeight="1" spans="1:28">
      <c r="A57" s="65">
        <v>29</v>
      </c>
      <c r="B57" s="81" t="s">
        <v>248</v>
      </c>
      <c r="C57" s="122" t="s">
        <v>249</v>
      </c>
      <c r="D57" s="43" t="s">
        <v>39</v>
      </c>
      <c r="E57" s="123" t="s">
        <v>250</v>
      </c>
      <c r="F57" s="81">
        <v>1</v>
      </c>
      <c r="G57" s="81" t="s">
        <v>119</v>
      </c>
      <c r="H57" s="69" t="s">
        <v>251</v>
      </c>
      <c r="I57" s="81" t="s">
        <v>66</v>
      </c>
      <c r="J57" s="81" t="s">
        <v>66</v>
      </c>
      <c r="K57" s="81" t="s">
        <v>66</v>
      </c>
      <c r="L57" s="69">
        <v>13330</v>
      </c>
      <c r="M57" s="69">
        <v>43472</v>
      </c>
      <c r="N57" s="69">
        <v>125999</v>
      </c>
      <c r="O57" s="81">
        <v>476226</v>
      </c>
      <c r="P57" s="124">
        <f t="shared" ref="P57:P59" si="25">Q57</f>
        <v>78.8</v>
      </c>
      <c r="Q57" s="124">
        <f>SUM(R57:V57)</f>
        <v>78.8</v>
      </c>
      <c r="R57" s="124"/>
      <c r="S57" s="124"/>
      <c r="T57" s="124">
        <v>78.8</v>
      </c>
      <c r="U57" s="123"/>
      <c r="V57" s="81"/>
      <c r="W57" s="81" t="s">
        <v>252</v>
      </c>
      <c r="X57" s="123" t="s">
        <v>252</v>
      </c>
      <c r="Y57" s="49" t="s">
        <v>253</v>
      </c>
      <c r="Z57" s="81" t="s">
        <v>254</v>
      </c>
      <c r="AA57" s="67" t="s">
        <v>255</v>
      </c>
      <c r="AB57" s="117" t="s">
        <v>48</v>
      </c>
    </row>
    <row r="58" s="16" customFormat="1" ht="72" customHeight="1" spans="1:28">
      <c r="A58" s="65">
        <v>30</v>
      </c>
      <c r="B58" s="81" t="s">
        <v>256</v>
      </c>
      <c r="C58" s="122" t="s">
        <v>257</v>
      </c>
      <c r="D58" s="85" t="s">
        <v>62</v>
      </c>
      <c r="E58" s="123" t="s">
        <v>258</v>
      </c>
      <c r="F58" s="81">
        <v>1</v>
      </c>
      <c r="G58" s="81" t="s">
        <v>236</v>
      </c>
      <c r="H58" s="69" t="s">
        <v>259</v>
      </c>
      <c r="I58" s="81" t="s">
        <v>66</v>
      </c>
      <c r="J58" s="81" t="s">
        <v>66</v>
      </c>
      <c r="K58" s="81" t="s">
        <v>66</v>
      </c>
      <c r="L58" s="69">
        <v>69</v>
      </c>
      <c r="M58" s="69">
        <v>225</v>
      </c>
      <c r="N58" s="69">
        <v>820</v>
      </c>
      <c r="O58" s="81">
        <v>3030</v>
      </c>
      <c r="P58" s="125">
        <f t="shared" si="25"/>
        <v>175</v>
      </c>
      <c r="Q58" s="125">
        <f t="shared" ref="Q58:Q64" si="26">SUM(R58:U58)</f>
        <v>175</v>
      </c>
      <c r="R58" s="125">
        <v>175</v>
      </c>
      <c r="S58" s="125"/>
      <c r="T58" s="125"/>
      <c r="U58" s="123"/>
      <c r="V58" s="81"/>
      <c r="W58" s="81" t="s">
        <v>252</v>
      </c>
      <c r="X58" s="123" t="s">
        <v>252</v>
      </c>
      <c r="Y58" s="49" t="s">
        <v>253</v>
      </c>
      <c r="Z58" s="81" t="s">
        <v>254</v>
      </c>
      <c r="AA58" s="67" t="s">
        <v>255</v>
      </c>
      <c r="AB58" s="117" t="s">
        <v>48</v>
      </c>
    </row>
    <row r="59" s="16" customFormat="1" ht="72" customHeight="1" spans="1:28">
      <c r="A59" s="65">
        <v>31</v>
      </c>
      <c r="B59" s="81" t="s">
        <v>260</v>
      </c>
      <c r="C59" s="122" t="s">
        <v>261</v>
      </c>
      <c r="D59" s="85" t="s">
        <v>62</v>
      </c>
      <c r="E59" s="123" t="s">
        <v>262</v>
      </c>
      <c r="F59" s="81">
        <v>1</v>
      </c>
      <c r="G59" s="81" t="s">
        <v>107</v>
      </c>
      <c r="H59" s="69" t="s">
        <v>263</v>
      </c>
      <c r="I59" s="81" t="s">
        <v>66</v>
      </c>
      <c r="J59" s="81" t="s">
        <v>66</v>
      </c>
      <c r="K59" s="81" t="s">
        <v>66</v>
      </c>
      <c r="L59" s="69">
        <v>56</v>
      </c>
      <c r="M59" s="69">
        <v>124</v>
      </c>
      <c r="N59" s="69">
        <v>278</v>
      </c>
      <c r="O59" s="81">
        <v>816</v>
      </c>
      <c r="P59" s="125">
        <f t="shared" si="25"/>
        <v>75</v>
      </c>
      <c r="Q59" s="125">
        <f t="shared" si="26"/>
        <v>75</v>
      </c>
      <c r="R59" s="125">
        <v>75</v>
      </c>
      <c r="S59" s="125"/>
      <c r="T59" s="125"/>
      <c r="U59" s="123"/>
      <c r="V59" s="81"/>
      <c r="W59" s="81" t="s">
        <v>252</v>
      </c>
      <c r="X59" s="123" t="s">
        <v>252</v>
      </c>
      <c r="Y59" s="49" t="s">
        <v>253</v>
      </c>
      <c r="Z59" s="81" t="s">
        <v>254</v>
      </c>
      <c r="AA59" s="67" t="s">
        <v>255</v>
      </c>
      <c r="AB59" s="117" t="s">
        <v>48</v>
      </c>
    </row>
    <row r="60" s="17" customFormat="1" ht="57" customHeight="1" spans="1:28">
      <c r="A60" s="65">
        <v>32</v>
      </c>
      <c r="B60" s="100" t="s">
        <v>264</v>
      </c>
      <c r="C60" s="106" t="s">
        <v>265</v>
      </c>
      <c r="D60" s="100" t="s">
        <v>62</v>
      </c>
      <c r="E60" s="122" t="s">
        <v>266</v>
      </c>
      <c r="F60" s="100">
        <v>1</v>
      </c>
      <c r="G60" s="100" t="s">
        <v>95</v>
      </c>
      <c r="H60" s="67" t="s">
        <v>267</v>
      </c>
      <c r="I60" s="100" t="s">
        <v>66</v>
      </c>
      <c r="J60" s="100" t="s">
        <v>66</v>
      </c>
      <c r="K60" s="100" t="s">
        <v>66</v>
      </c>
      <c r="L60" s="126">
        <v>73</v>
      </c>
      <c r="M60" s="126">
        <v>217</v>
      </c>
      <c r="N60" s="126">
        <v>1026</v>
      </c>
      <c r="O60" s="127">
        <v>4180</v>
      </c>
      <c r="P60" s="126">
        <f t="shared" ref="P60:P64" si="27">Q60+V60</f>
        <v>60</v>
      </c>
      <c r="Q60" s="127">
        <f t="shared" si="26"/>
        <v>60</v>
      </c>
      <c r="R60" s="127">
        <v>60</v>
      </c>
      <c r="S60" s="127"/>
      <c r="T60" s="127"/>
      <c r="U60" s="127"/>
      <c r="V60" s="127"/>
      <c r="W60" s="81" t="s">
        <v>252</v>
      </c>
      <c r="X60" s="123" t="s">
        <v>252</v>
      </c>
      <c r="Y60" s="49" t="s">
        <v>253</v>
      </c>
      <c r="Z60" s="67" t="s">
        <v>254</v>
      </c>
      <c r="AA60" s="67" t="s">
        <v>255</v>
      </c>
      <c r="AB60" s="128"/>
    </row>
    <row r="61" s="17" customFormat="1" ht="57" customHeight="1" spans="1:28">
      <c r="A61" s="65">
        <v>33</v>
      </c>
      <c r="B61" s="100" t="s">
        <v>268</v>
      </c>
      <c r="C61" s="106" t="s">
        <v>269</v>
      </c>
      <c r="D61" s="100" t="s">
        <v>62</v>
      </c>
      <c r="E61" s="122" t="s">
        <v>270</v>
      </c>
      <c r="F61" s="100">
        <v>1</v>
      </c>
      <c r="G61" s="100" t="s">
        <v>95</v>
      </c>
      <c r="H61" s="67" t="s">
        <v>271</v>
      </c>
      <c r="I61" s="100" t="s">
        <v>66</v>
      </c>
      <c r="J61" s="100" t="s">
        <v>66</v>
      </c>
      <c r="K61" s="100" t="s">
        <v>66</v>
      </c>
      <c r="L61" s="126">
        <v>82</v>
      </c>
      <c r="M61" s="126">
        <v>251</v>
      </c>
      <c r="N61" s="126">
        <v>887</v>
      </c>
      <c r="O61" s="127">
        <v>3412</v>
      </c>
      <c r="P61" s="126">
        <f t="shared" si="27"/>
        <v>85</v>
      </c>
      <c r="Q61" s="127">
        <f t="shared" si="26"/>
        <v>85</v>
      </c>
      <c r="R61" s="127">
        <v>85</v>
      </c>
      <c r="S61" s="127"/>
      <c r="T61" s="127"/>
      <c r="U61" s="127"/>
      <c r="V61" s="127"/>
      <c r="W61" s="81" t="s">
        <v>252</v>
      </c>
      <c r="X61" s="123" t="s">
        <v>252</v>
      </c>
      <c r="Y61" s="49" t="s">
        <v>253</v>
      </c>
      <c r="Z61" s="67" t="s">
        <v>254</v>
      </c>
      <c r="AA61" s="67" t="s">
        <v>255</v>
      </c>
      <c r="AB61" s="128"/>
    </row>
    <row r="62" s="17" customFormat="1" ht="57" customHeight="1" spans="1:28">
      <c r="A62" s="65">
        <v>34</v>
      </c>
      <c r="B62" s="100" t="s">
        <v>272</v>
      </c>
      <c r="C62" s="106" t="s">
        <v>273</v>
      </c>
      <c r="D62" s="100" t="s">
        <v>62</v>
      </c>
      <c r="E62" s="122" t="s">
        <v>274</v>
      </c>
      <c r="F62" s="100">
        <v>1</v>
      </c>
      <c r="G62" s="100" t="s">
        <v>95</v>
      </c>
      <c r="H62" s="67" t="s">
        <v>275</v>
      </c>
      <c r="I62" s="100" t="s">
        <v>66</v>
      </c>
      <c r="J62" s="100" t="s">
        <v>66</v>
      </c>
      <c r="K62" s="100" t="s">
        <v>66</v>
      </c>
      <c r="L62" s="126">
        <v>39</v>
      </c>
      <c r="M62" s="126">
        <v>115</v>
      </c>
      <c r="N62" s="126">
        <v>452</v>
      </c>
      <c r="O62" s="127">
        <v>1756</v>
      </c>
      <c r="P62" s="126">
        <f t="shared" si="27"/>
        <v>65</v>
      </c>
      <c r="Q62" s="127">
        <f t="shared" si="26"/>
        <v>65</v>
      </c>
      <c r="R62" s="127">
        <v>65</v>
      </c>
      <c r="S62" s="127"/>
      <c r="T62" s="127"/>
      <c r="U62" s="127"/>
      <c r="V62" s="127"/>
      <c r="W62" s="81" t="s">
        <v>252</v>
      </c>
      <c r="X62" s="123" t="s">
        <v>252</v>
      </c>
      <c r="Y62" s="49" t="s">
        <v>253</v>
      </c>
      <c r="Z62" s="67" t="s">
        <v>254</v>
      </c>
      <c r="AA62" s="67" t="s">
        <v>255</v>
      </c>
      <c r="AB62" s="128"/>
    </row>
    <row r="63" s="17" customFormat="1" ht="47" customHeight="1" spans="1:28">
      <c r="A63" s="65">
        <v>35</v>
      </c>
      <c r="B63" s="100" t="s">
        <v>276</v>
      </c>
      <c r="C63" s="122" t="s">
        <v>277</v>
      </c>
      <c r="D63" s="100" t="s">
        <v>62</v>
      </c>
      <c r="E63" s="122" t="s">
        <v>278</v>
      </c>
      <c r="F63" s="100">
        <v>1</v>
      </c>
      <c r="G63" s="100" t="s">
        <v>279</v>
      </c>
      <c r="H63" s="67" t="s">
        <v>280</v>
      </c>
      <c r="I63" s="100" t="s">
        <v>66</v>
      </c>
      <c r="J63" s="100" t="s">
        <v>66</v>
      </c>
      <c r="K63" s="100" t="s">
        <v>66</v>
      </c>
      <c r="L63" s="126">
        <v>22</v>
      </c>
      <c r="M63" s="126">
        <v>64</v>
      </c>
      <c r="N63" s="126">
        <v>385</v>
      </c>
      <c r="O63" s="127">
        <v>1419</v>
      </c>
      <c r="P63" s="126">
        <f t="shared" si="27"/>
        <v>35</v>
      </c>
      <c r="Q63" s="127">
        <f t="shared" si="26"/>
        <v>35</v>
      </c>
      <c r="R63" s="127">
        <v>35</v>
      </c>
      <c r="S63" s="127"/>
      <c r="T63" s="127"/>
      <c r="U63" s="127"/>
      <c r="V63" s="127"/>
      <c r="W63" s="81" t="s">
        <v>252</v>
      </c>
      <c r="X63" s="123" t="s">
        <v>252</v>
      </c>
      <c r="Y63" s="49" t="s">
        <v>253</v>
      </c>
      <c r="Z63" s="67" t="s">
        <v>254</v>
      </c>
      <c r="AA63" s="67" t="s">
        <v>255</v>
      </c>
      <c r="AB63" s="128"/>
    </row>
    <row r="64" s="17" customFormat="1" ht="57" customHeight="1" spans="1:28">
      <c r="A64" s="65">
        <v>36</v>
      </c>
      <c r="B64" s="100" t="s">
        <v>281</v>
      </c>
      <c r="C64" s="106" t="s">
        <v>282</v>
      </c>
      <c r="D64" s="100" t="s">
        <v>62</v>
      </c>
      <c r="E64" s="122" t="s">
        <v>283</v>
      </c>
      <c r="F64" s="100">
        <v>1</v>
      </c>
      <c r="G64" s="100" t="s">
        <v>219</v>
      </c>
      <c r="H64" s="67" t="s">
        <v>284</v>
      </c>
      <c r="I64" s="100" t="s">
        <v>66</v>
      </c>
      <c r="J64" s="100" t="s">
        <v>66</v>
      </c>
      <c r="K64" s="100" t="s">
        <v>66</v>
      </c>
      <c r="L64" s="129">
        <v>102</v>
      </c>
      <c r="M64" s="129">
        <v>313</v>
      </c>
      <c r="N64" s="129">
        <v>960</v>
      </c>
      <c r="O64" s="129">
        <v>3499</v>
      </c>
      <c r="P64" s="126">
        <f t="shared" si="27"/>
        <v>85</v>
      </c>
      <c r="Q64" s="127">
        <f t="shared" si="26"/>
        <v>85</v>
      </c>
      <c r="R64" s="127">
        <v>85</v>
      </c>
      <c r="S64" s="127"/>
      <c r="T64" s="127"/>
      <c r="U64" s="127"/>
      <c r="V64" s="127"/>
      <c r="W64" s="81" t="s">
        <v>252</v>
      </c>
      <c r="X64" s="123" t="s">
        <v>252</v>
      </c>
      <c r="Y64" s="49" t="s">
        <v>253</v>
      </c>
      <c r="Z64" s="67" t="s">
        <v>254</v>
      </c>
      <c r="AA64" s="67" t="s">
        <v>255</v>
      </c>
      <c r="AB64" s="128"/>
    </row>
    <row r="65" s="17" customFormat="1" ht="57" customHeight="1" spans="1:28">
      <c r="A65" s="65">
        <v>37</v>
      </c>
      <c r="B65" s="100" t="s">
        <v>285</v>
      </c>
      <c r="C65" s="130" t="s">
        <v>286</v>
      </c>
      <c r="D65" s="100" t="s">
        <v>62</v>
      </c>
      <c r="E65" s="122" t="s">
        <v>287</v>
      </c>
      <c r="F65" s="100">
        <v>1</v>
      </c>
      <c r="G65" s="100" t="s">
        <v>64</v>
      </c>
      <c r="H65" s="67" t="s">
        <v>288</v>
      </c>
      <c r="I65" s="100" t="s">
        <v>87</v>
      </c>
      <c r="J65" s="100" t="s">
        <v>66</v>
      </c>
      <c r="K65" s="100" t="s">
        <v>66</v>
      </c>
      <c r="L65" s="126">
        <v>177</v>
      </c>
      <c r="M65" s="126">
        <v>420</v>
      </c>
      <c r="N65" s="126">
        <v>520</v>
      </c>
      <c r="O65" s="127">
        <v>1423</v>
      </c>
      <c r="P65" s="126">
        <f>Q65</f>
        <v>95</v>
      </c>
      <c r="Q65" s="127">
        <f>SUM(R65:V65)</f>
        <v>95</v>
      </c>
      <c r="R65" s="127">
        <v>95</v>
      </c>
      <c r="S65" s="127"/>
      <c r="T65" s="127"/>
      <c r="U65" s="127"/>
      <c r="V65" s="127"/>
      <c r="W65" s="81" t="s">
        <v>252</v>
      </c>
      <c r="X65" s="123" t="s">
        <v>252</v>
      </c>
      <c r="Y65" s="49" t="s">
        <v>253</v>
      </c>
      <c r="Z65" s="67" t="s">
        <v>254</v>
      </c>
      <c r="AA65" s="67">
        <v>7214219</v>
      </c>
      <c r="AB65" s="128"/>
    </row>
    <row r="66" s="17" customFormat="1" ht="42" customHeight="1" spans="1:28">
      <c r="A66" s="65">
        <v>38</v>
      </c>
      <c r="B66" s="100" t="s">
        <v>289</v>
      </c>
      <c r="C66" s="122" t="s">
        <v>290</v>
      </c>
      <c r="D66" s="100" t="s">
        <v>62</v>
      </c>
      <c r="E66" s="122" t="s">
        <v>291</v>
      </c>
      <c r="F66" s="100">
        <v>1</v>
      </c>
      <c r="G66" s="100" t="s">
        <v>130</v>
      </c>
      <c r="H66" s="67" t="s">
        <v>292</v>
      </c>
      <c r="I66" s="100" t="s">
        <v>87</v>
      </c>
      <c r="J66" s="100" t="s">
        <v>66</v>
      </c>
      <c r="K66" s="100" t="s">
        <v>66</v>
      </c>
      <c r="L66" s="126">
        <v>93</v>
      </c>
      <c r="M66" s="126">
        <v>309</v>
      </c>
      <c r="N66" s="126">
        <v>440</v>
      </c>
      <c r="O66" s="127">
        <v>1627</v>
      </c>
      <c r="P66" s="126">
        <f t="shared" ref="P66:P68" si="28">Q66+V66</f>
        <v>105</v>
      </c>
      <c r="Q66" s="127">
        <f t="shared" ref="Q66:Q68" si="29">SUM(R66:U66)</f>
        <v>105</v>
      </c>
      <c r="R66" s="127">
        <v>105</v>
      </c>
      <c r="S66" s="127"/>
      <c r="T66" s="127"/>
      <c r="U66" s="127"/>
      <c r="V66" s="127"/>
      <c r="W66" s="81" t="s">
        <v>252</v>
      </c>
      <c r="X66" s="123" t="s">
        <v>252</v>
      </c>
      <c r="Y66" s="49" t="s">
        <v>253</v>
      </c>
      <c r="Z66" s="67" t="s">
        <v>254</v>
      </c>
      <c r="AA66" s="67" t="s">
        <v>255</v>
      </c>
      <c r="AB66" s="128"/>
    </row>
    <row r="67" s="17" customFormat="1" ht="57" customHeight="1" spans="1:28">
      <c r="A67" s="65">
        <v>39</v>
      </c>
      <c r="B67" s="100" t="s">
        <v>293</v>
      </c>
      <c r="C67" s="106" t="s">
        <v>294</v>
      </c>
      <c r="D67" s="100" t="s">
        <v>62</v>
      </c>
      <c r="E67" s="122" t="s">
        <v>295</v>
      </c>
      <c r="F67" s="100">
        <v>1</v>
      </c>
      <c r="G67" s="100" t="s">
        <v>130</v>
      </c>
      <c r="H67" s="67" t="s">
        <v>296</v>
      </c>
      <c r="I67" s="100" t="s">
        <v>66</v>
      </c>
      <c r="J67" s="100" t="s">
        <v>66</v>
      </c>
      <c r="K67" s="100" t="s">
        <v>66</v>
      </c>
      <c r="L67" s="129">
        <v>169</v>
      </c>
      <c r="M67" s="129">
        <v>601</v>
      </c>
      <c r="N67" s="129">
        <v>1026</v>
      </c>
      <c r="O67" s="129">
        <v>4114</v>
      </c>
      <c r="P67" s="126">
        <f t="shared" si="28"/>
        <v>176</v>
      </c>
      <c r="Q67" s="127">
        <f t="shared" si="29"/>
        <v>176</v>
      </c>
      <c r="R67" s="127">
        <v>176</v>
      </c>
      <c r="S67" s="127"/>
      <c r="T67" s="127"/>
      <c r="U67" s="127"/>
      <c r="V67" s="127"/>
      <c r="W67" s="81" t="s">
        <v>252</v>
      </c>
      <c r="X67" s="123" t="s">
        <v>252</v>
      </c>
      <c r="Y67" s="49" t="s">
        <v>253</v>
      </c>
      <c r="Z67" s="67" t="s">
        <v>254</v>
      </c>
      <c r="AA67" s="67" t="s">
        <v>255</v>
      </c>
      <c r="AB67" s="128"/>
    </row>
    <row r="68" s="17" customFormat="1" ht="57" customHeight="1" spans="1:28">
      <c r="A68" s="65">
        <v>40</v>
      </c>
      <c r="B68" s="100" t="s">
        <v>297</v>
      </c>
      <c r="C68" s="106" t="s">
        <v>298</v>
      </c>
      <c r="D68" s="100" t="s">
        <v>62</v>
      </c>
      <c r="E68" s="122" t="s">
        <v>299</v>
      </c>
      <c r="F68" s="100">
        <v>1</v>
      </c>
      <c r="G68" s="100" t="s">
        <v>130</v>
      </c>
      <c r="H68" s="67" t="s">
        <v>300</v>
      </c>
      <c r="I68" s="100" t="s">
        <v>66</v>
      </c>
      <c r="J68" s="100" t="s">
        <v>66</v>
      </c>
      <c r="K68" s="100" t="s">
        <v>66</v>
      </c>
      <c r="L68" s="129">
        <v>89</v>
      </c>
      <c r="M68" s="129">
        <v>303</v>
      </c>
      <c r="N68" s="129">
        <v>903</v>
      </c>
      <c r="O68" s="129">
        <v>3573</v>
      </c>
      <c r="P68" s="126">
        <f t="shared" si="28"/>
        <v>95</v>
      </c>
      <c r="Q68" s="127">
        <f t="shared" si="29"/>
        <v>95</v>
      </c>
      <c r="R68" s="127">
        <v>95</v>
      </c>
      <c r="S68" s="127"/>
      <c r="T68" s="127"/>
      <c r="U68" s="127"/>
      <c r="V68" s="127"/>
      <c r="W68" s="81" t="s">
        <v>252</v>
      </c>
      <c r="X68" s="123" t="s">
        <v>252</v>
      </c>
      <c r="Y68" s="49" t="s">
        <v>253</v>
      </c>
      <c r="Z68" s="67" t="s">
        <v>254</v>
      </c>
      <c r="AA68" s="67" t="s">
        <v>255</v>
      </c>
      <c r="AB68" s="128"/>
    </row>
    <row r="69" s="18" customFormat="1" ht="21" customHeight="1" spans="1:28">
      <c r="A69" s="103" t="s">
        <v>301</v>
      </c>
      <c r="B69" s="81"/>
      <c r="C69" s="122"/>
      <c r="D69" s="81"/>
      <c r="E69" s="123"/>
      <c r="F69" s="105">
        <f>SUM(F71:F72)</f>
        <v>2</v>
      </c>
      <c r="G69" s="105"/>
      <c r="H69" s="105"/>
      <c r="I69" s="105"/>
      <c r="J69" s="105"/>
      <c r="K69" s="105"/>
      <c r="L69" s="105">
        <f>SUM(L71:L72)</f>
        <v>181</v>
      </c>
      <c r="M69" s="105">
        <f t="shared" ref="M69:T69" si="30">SUM(M71:M72)</f>
        <v>547</v>
      </c>
      <c r="N69" s="105">
        <f t="shared" si="30"/>
        <v>1689</v>
      </c>
      <c r="O69" s="105">
        <f t="shared" si="30"/>
        <v>6473</v>
      </c>
      <c r="P69" s="105">
        <f t="shared" si="30"/>
        <v>59</v>
      </c>
      <c r="Q69" s="105">
        <f t="shared" si="30"/>
        <v>59</v>
      </c>
      <c r="R69" s="105"/>
      <c r="S69" s="105">
        <f>SUM(S71:S72)</f>
        <v>59</v>
      </c>
      <c r="T69" s="105"/>
      <c r="U69" s="105"/>
      <c r="V69" s="105"/>
      <c r="W69" s="123"/>
      <c r="X69" s="123"/>
      <c r="Y69" s="49"/>
      <c r="Z69" s="81"/>
      <c r="AA69" s="81"/>
      <c r="AB69" s="131"/>
    </row>
    <row r="70" s="19" customFormat="1" ht="21" customHeight="1" spans="1:28">
      <c r="A70" s="103" t="s">
        <v>302</v>
      </c>
      <c r="B70" s="132"/>
      <c r="C70" s="133"/>
      <c r="D70" s="132"/>
      <c r="E70" s="132"/>
      <c r="F70" s="105">
        <f>SUM(F71:F72)</f>
        <v>2</v>
      </c>
      <c r="G70" s="105"/>
      <c r="H70" s="105"/>
      <c r="I70" s="105"/>
      <c r="J70" s="105"/>
      <c r="K70" s="105"/>
      <c r="L70" s="105">
        <f>SUM(L71:L72)</f>
        <v>181</v>
      </c>
      <c r="M70" s="105">
        <f t="shared" ref="M70:T70" si="31">SUM(M71:M72)</f>
        <v>547</v>
      </c>
      <c r="N70" s="105">
        <f t="shared" si="31"/>
        <v>1689</v>
      </c>
      <c r="O70" s="105">
        <f t="shared" si="31"/>
        <v>6473</v>
      </c>
      <c r="P70" s="105">
        <f t="shared" si="31"/>
        <v>59</v>
      </c>
      <c r="Q70" s="105">
        <f t="shared" si="31"/>
        <v>59</v>
      </c>
      <c r="R70" s="105"/>
      <c r="S70" s="105">
        <f>SUM(S71:S72)</f>
        <v>59</v>
      </c>
      <c r="T70" s="105"/>
      <c r="U70" s="105"/>
      <c r="V70" s="105"/>
      <c r="W70" s="132"/>
      <c r="X70" s="132"/>
      <c r="Y70" s="132"/>
      <c r="Z70" s="132"/>
      <c r="AA70" s="132"/>
      <c r="AB70" s="134"/>
    </row>
    <row r="71" s="14" customFormat="1" ht="48" customHeight="1" spans="1:28">
      <c r="A71" s="65">
        <v>41</v>
      </c>
      <c r="B71" s="43" t="s">
        <v>303</v>
      </c>
      <c r="C71" s="49" t="s">
        <v>304</v>
      </c>
      <c r="D71" s="85" t="s">
        <v>62</v>
      </c>
      <c r="E71" s="49" t="s">
        <v>305</v>
      </c>
      <c r="F71" s="43">
        <v>1</v>
      </c>
      <c r="G71" s="43" t="s">
        <v>95</v>
      </c>
      <c r="H71" s="43" t="s">
        <v>267</v>
      </c>
      <c r="I71" s="43" t="s">
        <v>66</v>
      </c>
      <c r="J71" s="43" t="s">
        <v>66</v>
      </c>
      <c r="K71" s="43" t="s">
        <v>66</v>
      </c>
      <c r="L71" s="43">
        <v>100</v>
      </c>
      <c r="M71" s="43">
        <v>295</v>
      </c>
      <c r="N71" s="43">
        <v>1026</v>
      </c>
      <c r="O71" s="81">
        <v>4006</v>
      </c>
      <c r="P71" s="43">
        <v>30</v>
      </c>
      <c r="Q71" s="43">
        <v>30</v>
      </c>
      <c r="R71" s="43"/>
      <c r="S71" s="43">
        <v>30</v>
      </c>
      <c r="T71" s="43"/>
      <c r="U71" s="43"/>
      <c r="V71" s="43"/>
      <c r="W71" s="81" t="s">
        <v>97</v>
      </c>
      <c r="X71" s="81" t="s">
        <v>44</v>
      </c>
      <c r="Y71" s="49" t="s">
        <v>253</v>
      </c>
      <c r="Z71" s="67" t="s">
        <v>99</v>
      </c>
      <c r="AA71" s="67" t="s">
        <v>100</v>
      </c>
      <c r="AB71" s="120"/>
    </row>
    <row r="72" s="20" customFormat="1" ht="60" spans="1:28">
      <c r="A72" s="65">
        <v>42</v>
      </c>
      <c r="B72" s="43" t="s">
        <v>306</v>
      </c>
      <c r="C72" s="49" t="s">
        <v>307</v>
      </c>
      <c r="D72" s="85" t="s">
        <v>62</v>
      </c>
      <c r="E72" s="49" t="s">
        <v>308</v>
      </c>
      <c r="F72" s="43">
        <v>1</v>
      </c>
      <c r="G72" s="43" t="s">
        <v>156</v>
      </c>
      <c r="H72" s="43" t="s">
        <v>309</v>
      </c>
      <c r="I72" s="43" t="s">
        <v>66</v>
      </c>
      <c r="J72" s="43" t="s">
        <v>66</v>
      </c>
      <c r="K72" s="43" t="s">
        <v>66</v>
      </c>
      <c r="L72" s="43">
        <v>81</v>
      </c>
      <c r="M72" s="43">
        <v>252</v>
      </c>
      <c r="N72" s="43">
        <v>663</v>
      </c>
      <c r="O72" s="81">
        <v>2467</v>
      </c>
      <c r="P72" s="43">
        <v>29</v>
      </c>
      <c r="Q72" s="43">
        <v>29</v>
      </c>
      <c r="R72" s="43"/>
      <c r="S72" s="43">
        <v>29</v>
      </c>
      <c r="T72" s="43"/>
      <c r="U72" s="43"/>
      <c r="V72" s="43"/>
      <c r="W72" s="81" t="s">
        <v>158</v>
      </c>
      <c r="X72" s="81" t="s">
        <v>44</v>
      </c>
      <c r="Y72" s="43" t="s">
        <v>110</v>
      </c>
      <c r="Z72" s="67" t="s">
        <v>159</v>
      </c>
      <c r="AA72" s="67" t="s">
        <v>160</v>
      </c>
      <c r="AB72" s="135"/>
    </row>
    <row r="73" s="2" customFormat="1" ht="21" customHeight="1" spans="1:28">
      <c r="A73" s="103" t="s">
        <v>310</v>
      </c>
      <c r="B73" s="55"/>
      <c r="C73" s="62"/>
      <c r="D73" s="52"/>
      <c r="E73" s="63"/>
      <c r="F73" s="105">
        <f>F74</f>
        <v>1</v>
      </c>
      <c r="G73" s="136"/>
      <c r="H73" s="136"/>
      <c r="I73" s="136"/>
      <c r="J73" s="136"/>
      <c r="K73" s="136"/>
      <c r="L73" s="136"/>
      <c r="M73" s="136"/>
      <c r="N73" s="136"/>
      <c r="O73" s="136"/>
      <c r="P73" s="105">
        <f t="shared" ref="P73:U73" si="32">P74</f>
        <v>300</v>
      </c>
      <c r="Q73" s="105">
        <f t="shared" si="32"/>
        <v>300</v>
      </c>
      <c r="R73" s="105">
        <f t="shared" si="32"/>
        <v>106</v>
      </c>
      <c r="S73" s="105">
        <f t="shared" si="32"/>
        <v>134</v>
      </c>
      <c r="T73" s="105"/>
      <c r="U73" s="105">
        <f t="shared" si="32"/>
        <v>60</v>
      </c>
      <c r="V73" s="105"/>
      <c r="W73" s="52"/>
      <c r="X73" s="52"/>
      <c r="Y73" s="52"/>
      <c r="Z73" s="52"/>
      <c r="AA73" s="52"/>
      <c r="AB73" s="53"/>
    </row>
    <row r="74" s="2" customFormat="1" ht="21" customHeight="1" spans="1:28">
      <c r="A74" s="54" t="s">
        <v>311</v>
      </c>
      <c r="B74" s="55"/>
      <c r="C74" s="62"/>
      <c r="D74" s="52"/>
      <c r="E74" s="63"/>
      <c r="F74" s="105">
        <f>F75</f>
        <v>1</v>
      </c>
      <c r="G74" s="136"/>
      <c r="H74" s="136"/>
      <c r="I74" s="136"/>
      <c r="J74" s="136"/>
      <c r="K74" s="136"/>
      <c r="L74" s="136"/>
      <c r="M74" s="136"/>
      <c r="N74" s="136"/>
      <c r="O74" s="136"/>
      <c r="P74" s="105">
        <f t="shared" ref="P74:U74" si="33">P75</f>
        <v>300</v>
      </c>
      <c r="Q74" s="105">
        <f t="shared" si="33"/>
        <v>300</v>
      </c>
      <c r="R74" s="105">
        <f t="shared" si="33"/>
        <v>106</v>
      </c>
      <c r="S74" s="105">
        <f t="shared" si="33"/>
        <v>134</v>
      </c>
      <c r="T74" s="105"/>
      <c r="U74" s="105">
        <f t="shared" si="33"/>
        <v>60</v>
      </c>
      <c r="V74" s="105"/>
      <c r="W74" s="52"/>
      <c r="X74" s="52"/>
      <c r="Y74" s="52"/>
      <c r="Z74" s="52"/>
      <c r="AA74" s="52"/>
      <c r="AB74" s="53"/>
    </row>
    <row r="75" s="2" customFormat="1" ht="21" customHeight="1" spans="1:28">
      <c r="A75" s="61" t="s">
        <v>312</v>
      </c>
      <c r="B75" s="55"/>
      <c r="C75" s="62"/>
      <c r="D75" s="52"/>
      <c r="E75" s="63"/>
      <c r="F75" s="105">
        <f>F76</f>
        <v>1</v>
      </c>
      <c r="G75" s="136"/>
      <c r="H75" s="136"/>
      <c r="I75" s="136"/>
      <c r="J75" s="136"/>
      <c r="K75" s="136"/>
      <c r="L75" s="136"/>
      <c r="M75" s="136"/>
      <c r="N75" s="136"/>
      <c r="O75" s="136"/>
      <c r="P75" s="105">
        <f t="shared" ref="P75:U75" si="34">P76</f>
        <v>300</v>
      </c>
      <c r="Q75" s="105">
        <f t="shared" si="34"/>
        <v>300</v>
      </c>
      <c r="R75" s="105">
        <f t="shared" si="34"/>
        <v>106</v>
      </c>
      <c r="S75" s="105">
        <f t="shared" si="34"/>
        <v>134</v>
      </c>
      <c r="T75" s="105"/>
      <c r="U75" s="105">
        <f t="shared" si="34"/>
        <v>60</v>
      </c>
      <c r="V75" s="105"/>
      <c r="W75" s="52"/>
      <c r="X75" s="52"/>
      <c r="Y75" s="52"/>
      <c r="Z75" s="52"/>
      <c r="AA75" s="52"/>
      <c r="AB75" s="53"/>
    </row>
    <row r="76" s="21" customFormat="1" ht="34" customHeight="1" spans="1:28">
      <c r="A76" s="43">
        <v>43</v>
      </c>
      <c r="B76" s="48" t="s">
        <v>313</v>
      </c>
      <c r="C76" s="66" t="s">
        <v>314</v>
      </c>
      <c r="D76" s="48" t="s">
        <v>117</v>
      </c>
      <c r="E76" s="66" t="s">
        <v>315</v>
      </c>
      <c r="F76" s="67">
        <v>1</v>
      </c>
      <c r="G76" s="48" t="s">
        <v>119</v>
      </c>
      <c r="H76" s="48" t="s">
        <v>120</v>
      </c>
      <c r="I76" s="69"/>
      <c r="J76" s="69"/>
      <c r="K76" s="69"/>
      <c r="L76" s="69"/>
      <c r="M76" s="69"/>
      <c r="N76" s="69"/>
      <c r="O76" s="69"/>
      <c r="P76" s="69">
        <v>300</v>
      </c>
      <c r="Q76" s="69">
        <f>SUM(R76:U76)</f>
        <v>300</v>
      </c>
      <c r="R76" s="69">
        <v>106</v>
      </c>
      <c r="S76" s="69">
        <v>134</v>
      </c>
      <c r="T76" s="69"/>
      <c r="U76" s="69">
        <v>60</v>
      </c>
      <c r="V76" s="69"/>
      <c r="W76" s="48" t="s">
        <v>44</v>
      </c>
      <c r="X76" s="48" t="s">
        <v>44</v>
      </c>
      <c r="Y76" s="67" t="s">
        <v>316</v>
      </c>
      <c r="Z76" s="48" t="s">
        <v>46</v>
      </c>
      <c r="AA76" s="48" t="s">
        <v>317</v>
      </c>
      <c r="AB76" s="117" t="s">
        <v>48</v>
      </c>
    </row>
  </sheetData>
  <mergeCells count="23">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75" right="0.472222222222222" top="1" bottom="0.629861111111111" header="0.5" footer="0.5"/>
  <pageSetup paperSize="8" scale="50" orientation="landscape"/>
  <headerFooter/>
  <ignoredErrors>
    <ignoredError sqref="U18:V18 X18 V30:X30 B68:E68 F19:O19 B44" unlockedFormula="1"/>
    <ignoredError sqref="V30:X30 B42:B43 Z30 AB30 AB43:AB45" formula="1" unlockedFormula="1"/>
    <ignoredError sqref="E70:H70 L70:P70 B57:C59 E57:Q59 T58:AB59 Y57:AB57 T57:W57 B56:AB56 B60:AB60 B61:Q61 T61:AB61 B62:AB63 B64:Q64 T64:AB64 B65:AB67 U38:AB38 B38:S38 G31:H32 A32:E32 B31:E31 F29:O29 R28:T28 B27:E27 Q27:AB27 M27:O27 G25:AB25 Q24:AB24 G24:O24 A25:E25 B24:E24 Z20 AB20 S20:X20 B16:E16 AB7 B1:AB2 A3:AB6 F18:M18 O18 D13:AB14 V11:V12 X11:AB12 R11:T12 B11:D12 F11:O12 U68:AB70 W39:X39 Z39:AB39 W40:AB42 B39:E39 A40:E41 G39:K41 V29:X29 Z29 AB29 G16:K17 A7:E10 G7:K10 B75:S75 U73:AB75 G73:S74 Z72 AB72 G72 I72:R72 U72:W72 B73:E74 B70 U55:X55 Z55:AB55 G55:K55 B55:C55 T53:V53 X53 Z53 AB53 S52:AB52 B51:B53 F53:O53 D52:O52 Z51 AB51 U51:W51 G51:K51 T44:Z44 AB46 AB43:AB45 T45:X46 Z45:Z46 R44:R45 Q43:X43 Z43 F43:O46 C45 D42:K42 D44 G35:Z35 AB35 G36:AB37 B35:C35 E35 A36:E37 C33 E33:AB33 F30:K30 A28:E28 G28:K28 D26:AB26 B26 T23:X23 Z23 AB23 D23:O23 V21:AB22 A22:E22 G21:K22 B21:E21 T19:AB19 A17:E17 W16:AB17 Z18 AB18 AB15 S15:Z15 B15 F15:O15 B69:E69 B20 F20:O20" formula="1" formulaRange="1" unlockedFormula="1"/>
    <ignoredError sqref="A28:E28 M27:P27 A17:E17 G24:O24" formula="1"/>
    <ignoredError sqref="F48:O48 Z48 AB48 B48 G68:K69 T48:W48 I70:P70 R57:S59 R61:AB61 B64:AB67 B38:T38 I31:K32 A31 P29:X29 G28:Q28 A27 P24 A24 S20:Y20 A16 W7:AA7 N18:O18" formula="1" formulaRange="1"/>
    <ignoredError sqref="U71:Z71 F35:F37 F55:T55 M7:R7 T7:U7 F72:F74 R47 U18:V18 B44 T68 F71:R71 S53:S54 R23 C52:C53 F51 U54:X54 B70:D70 F31 U28 A25:F25 F16 L39:V39 F39:F41 F7:K10 AB71 Z54:AB54 B54:C54 F54:O54 L51:P51 T47:X47 C42:C44 L30:U30 C23 F21:F22 X18:Y18 B68:E68 F19:O19 F47:O47 AB47 F68:F69 L68:R69 Q70:R70 F28 B24:F24 A11:A15" formulaRange="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拟实施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严俊豪</cp:lastModifiedBy>
  <dcterms:created xsi:type="dcterms:W3CDTF">2026-07-24T10:59:00Z</dcterms:created>
  <dcterms:modified xsi:type="dcterms:W3CDTF">2026-08-25T16:13:11Z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5EAA7F97423A410DB57E66F73016C86B_13</vt:lpwstr>
  </property>
  <property fmtid="{D5CDD505-2E9C-101B-9397-08002B2CF9AE}" pid="3" name="KSOProductBuildVer">
    <vt:lpwstr>2052-12.1.2.23582</vt:lpwstr>
  </property>
  <property fmtid="{D5CDD505-2E9C-101B-9397-08002B2CF9AE}" pid="4" name="CalculationRule">
    <vt:i4>1</vt:i4>
  </property>
</Properties>
</file>