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二批拟实施项目" sheetId="19" r:id="rId1"/>
  </sheets>
  <definedNames>
    <definedName name="_xlnm._FilterDatabase" localSheetId="0" hidden="1">二批拟实施项目!$A$6:$AA$57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<sst xmlns="http://schemas.openxmlformats.org/spreadsheetml/2006/main" count="546" uniqueCount="282">
  <si>
    <t>附件</t>
  </si>
  <si>
    <t>宝鸡市凤翔区2025年第二批财政衔接资金实施项目计划明细表</t>
  </si>
  <si>
    <t>单位：万元</t>
  </si>
  <si>
    <t>项目类型</t>
  </si>
  <si>
    <t>项目名称</t>
  </si>
  <si>
    <t>项目内容及建设规模</t>
  </si>
  <si>
    <t>建设期限（起止时间）</t>
  </si>
  <si>
    <t>绩效目标</t>
  </si>
  <si>
    <t>项目个数</t>
  </si>
  <si>
    <t>项目实施地点</t>
  </si>
  <si>
    <t>脱贫村（是/否）</t>
  </si>
  <si>
    <t>重点帮扶镇（是/否）</t>
  </si>
  <si>
    <t>重点帮扶村（是/否）</t>
  </si>
  <si>
    <t>直接受益脱贫人口（含监测对象）</t>
  </si>
  <si>
    <t>受益总人口</t>
  </si>
  <si>
    <t>资金投入（万元）</t>
  </si>
  <si>
    <t>项目
实施
单位</t>
  </si>
  <si>
    <t>行业主管部门</t>
  </si>
  <si>
    <t>财政资金支持环节</t>
  </si>
  <si>
    <t>项目负责人</t>
  </si>
  <si>
    <t>备注</t>
  </si>
  <si>
    <t>合计</t>
  </si>
  <si>
    <t>财政衔接资金</t>
  </si>
  <si>
    <t>其它资金投入</t>
  </si>
  <si>
    <t>镇</t>
  </si>
  <si>
    <t>村</t>
  </si>
  <si>
    <t>户数</t>
  </si>
  <si>
    <t>人数</t>
  </si>
  <si>
    <t>小计</t>
  </si>
  <si>
    <t>中央</t>
  </si>
  <si>
    <t>省级</t>
  </si>
  <si>
    <t>市级</t>
  </si>
  <si>
    <t>县级</t>
  </si>
  <si>
    <t>总 计</t>
  </si>
  <si>
    <t>一、产业发展</t>
  </si>
  <si>
    <t>1.生产项目</t>
  </si>
  <si>
    <t>①种植业基地(种植业)</t>
  </si>
  <si>
    <t>1</t>
  </si>
  <si>
    <t>2025年城关镇村集体经济组织规模化高粱等农作物种植产能提升项目</t>
  </si>
  <si>
    <t>购置75-400绞盘式喷灌机14台；90-330绞盘式喷灌机2台。</t>
  </si>
  <si>
    <t>2025年8月-
12月</t>
  </si>
  <si>
    <t>经营方式：自主经营
产权归属：涉及村股份经济合作
资产管护主体：涉及村股份经济合作
联农带农机制：产业发展、收益分红
绩效目标：项目完成后，增加灌溉面积3000亩左右，农作物亩产提高5%左右，可解决农作物灌溉难的问题。</t>
  </si>
  <si>
    <t>城关镇</t>
  </si>
  <si>
    <t>豆腐村
高王寺村
处礼村
小沙凹村
瓦窑头村
西大街村
马家庄村
纸坊村
三里河村</t>
  </si>
  <si>
    <t>否</t>
  </si>
  <si>
    <t>城关镇人民政府</t>
  </si>
  <si>
    <t>区农业农村局</t>
  </si>
  <si>
    <t>购置设备</t>
  </si>
  <si>
    <t>刘宇飞</t>
  </si>
  <si>
    <t>2</t>
  </si>
  <si>
    <t>2025年柳林镇村集体经济组织规模化高粱等农作物种植产能提升项目</t>
  </si>
  <si>
    <t>购置50-230绞盘式喷灌机10台；购置70-400绞盘式喷灌机10台。</t>
  </si>
  <si>
    <t>经营方式:自主经营
产权归属:涉及村股份经济合作社
资产管护主体：涉及村股份经济合作社
联农带农机制：产业发展、收益分红
绩效目标:项目完成后，增加灌溉面积4000亩左右，农作物亩产提高5%左右，可解决农作物灌溉难的问题。</t>
  </si>
  <si>
    <t>柳林镇</t>
  </si>
  <si>
    <t>大唐村
东吴头村
窦家庄村 
干河村  
汉封村
河湾村
三家店村
屯头村
小唐村
小渭村
南六冢村
六冢村  
亭子头村</t>
  </si>
  <si>
    <t>是</t>
  </si>
  <si>
    <t>柳林镇人民政府</t>
  </si>
  <si>
    <t>朱  正</t>
  </si>
  <si>
    <t>3</t>
  </si>
  <si>
    <t>2025年横水镇村集体经济组织规模化高粱等农作物种植产能提升项目</t>
  </si>
  <si>
    <t>购置75-400绞盘式喷灌机3台；90-330绞盘式喷灌机1台。</t>
  </si>
  <si>
    <t>经营方式:自主经营
产权归属:涉及村股份经济合作社
资产管护主体：涉及村股份经济合作社
联农带农机制：产业发展、收益分红
绩效目标：项目完成后，增加灌溉面积600亩左右，农作物亩产提高5%左右，可解决农作物灌溉难的问题。</t>
  </si>
  <si>
    <t>横水镇</t>
  </si>
  <si>
    <t>东源村
洛村
玉祥村</t>
  </si>
  <si>
    <t>横水镇人民政府</t>
  </si>
  <si>
    <t>韩张弛</t>
  </si>
  <si>
    <t>4</t>
  </si>
  <si>
    <t>2025年彪角镇村集体经济组织规模化高粱等农作物种植产能提升项目</t>
  </si>
  <si>
    <t>购置75-400绞盘式喷灌机13台；90-330绞盘式喷灌机4台。</t>
  </si>
  <si>
    <t>经营方式:自主经营
产权归属:涉及村股份经济合作社
资产管护主体：涉及村股份经济合作社
联农带农机制：产业发展、收益分红
绩效目标：项目完成后，增加灌溉面积3200亩左右，农作物亩产提高5%左右，可解决农作物灌溉难的问题。</t>
  </si>
  <si>
    <t>彪角镇</t>
  </si>
  <si>
    <t>卧龙村
石落务村
三岔村
上庄村
冯家村
三龙村
北旗务村
老营村
杨丹村
彪角村
沈家村</t>
  </si>
  <si>
    <t>彪角镇人民政府</t>
  </si>
  <si>
    <t>李明明</t>
  </si>
  <si>
    <t>5</t>
  </si>
  <si>
    <t>2025年南指挥镇村集体经济组织规模化高粱等农作物种植产能提升项目</t>
  </si>
  <si>
    <t>购置75-400绞盘式喷灌机27台；90-330绞盘式喷灌机2台。</t>
  </si>
  <si>
    <t>经营方式:自主经营
产权归属:涉及村股份经济合作社
资产管护主体：涉及村股份经济合作社
联农带农机制：产业发展、收益分红
绩效目标：项目完成后，增加灌溉面积4600亩左右，农作物亩产提高5%左右，可解决农作物灌溉难的问题。</t>
  </si>
  <si>
    <t>南指挥镇</t>
  </si>
  <si>
    <t>白家凹村
南指挥村
高社村
太尉村
铁黄塬村
连村
西指挥村
东指挥村
页渠村
河南屯村
西村
八旗屯村</t>
  </si>
  <si>
    <t>南指挥镇人民政府</t>
  </si>
  <si>
    <t>陈晓强</t>
  </si>
  <si>
    <t>6</t>
  </si>
  <si>
    <t>2025年范家寨镇村集体经济组织规模化高粱等农作物种植产能提升项目</t>
  </si>
  <si>
    <t xml:space="preserve">购置90-330绞盘式喷灌机共8台。
</t>
  </si>
  <si>
    <t>经营方式:自主经营
产权归属:涉及村股份经济合作社
资产管护主体：涉及村股份经济合作社
联农带农机制：产业发展、收益分红
绩效目标：项目完成后，增加灌溉面积1600亩左右，农作物亩产提高5%左右，可解决农作物灌溉难的问题。</t>
  </si>
  <si>
    <t>范家寨镇</t>
  </si>
  <si>
    <t>双冢村
董家河村
范家寨村
乔家堡村
临阵破村
沈家沟村</t>
  </si>
  <si>
    <t>范家寨镇人民政府</t>
  </si>
  <si>
    <t>周军强</t>
  </si>
  <si>
    <t>7</t>
  </si>
  <si>
    <t>2025年虢王镇村集体经济组织规模化高粱等农作物种植产能提升项目</t>
  </si>
  <si>
    <t>经营方式:自主经营
产权归属:涉及村股份经济合作社
资产管护主体：涉及村股份经济合作社
联农带农机制：产业发展、收益分红
绩效目标：项目完成后，增加灌溉面积800亩左右，农作物亩产提高5%左右，可解决农作物灌溉难的问题。</t>
  </si>
  <si>
    <t>虢王镇</t>
  </si>
  <si>
    <t>虢王村
三家庄村
万丰村</t>
  </si>
  <si>
    <t>虢王镇人民政府</t>
  </si>
  <si>
    <t>景亚岐</t>
  </si>
  <si>
    <t>8</t>
  </si>
  <si>
    <t>2025年长青镇村集体经济组织规模化高粱等农作物种植产能提升项目</t>
  </si>
  <si>
    <t>购置75-400绞盘式喷灌机7台。</t>
  </si>
  <si>
    <t>经营方式:自主经营
产权归属：涉及村股份经济合作社  
资产管护主体：涉及村股份经济合作社 
联农带农机制：产业发展.联农带农 
绩效目标：项目完成后，增加灌溉面积1200亩左右，农作物亩产提高5%左右，可解决农作物灌溉难的问题。</t>
  </si>
  <si>
    <t>长青镇</t>
  </si>
  <si>
    <t>罗钵寺村
长青村
高嘴头村
石头坡村</t>
  </si>
  <si>
    <t>1075</t>
  </si>
  <si>
    <t>3527</t>
  </si>
  <si>
    <t>4803</t>
  </si>
  <si>
    <t>18709</t>
  </si>
  <si>
    <t>长青镇人民政府</t>
  </si>
  <si>
    <t>王斌</t>
  </si>
  <si>
    <t>9</t>
  </si>
  <si>
    <t>2025年糜杆桥镇村集体经济组织规模化高粱等农作物种植产能提升项目</t>
  </si>
  <si>
    <t>购置75-400绞盘式喷灌机3台；90-330绞盘式喷灌机6台。</t>
  </si>
  <si>
    <t>糜杆桥镇</t>
  </si>
  <si>
    <t>北水沟村
曹家庄村
何家堡村
糜杆桥村
谈家门前村
七家门前村
西河村
西关村
竹园村</t>
  </si>
  <si>
    <t>糜杆桥镇人民政府</t>
  </si>
  <si>
    <t>党  晗</t>
  </si>
  <si>
    <t>10</t>
  </si>
  <si>
    <t>2025年田家庄镇村集体经济组织规模化高粱等农作物种植产能提升项目</t>
  </si>
  <si>
    <t>购置75-400绞盘式喷灌机3台。</t>
  </si>
  <si>
    <t>田家庄镇</t>
  </si>
  <si>
    <t>寺头村
大塬村</t>
  </si>
  <si>
    <t>田家庄镇人民政府</t>
  </si>
  <si>
    <t xml:space="preserve">郑畅 </t>
  </si>
  <si>
    <t>11</t>
  </si>
  <si>
    <t>2025年陈村镇村集体经济组织规模化高粱等农作物种植产能提升项目</t>
  </si>
  <si>
    <t>购置75-400绞盘式喷灌机21台。</t>
  </si>
  <si>
    <t>经营方式:自主经营
产权归属:涉及村股份经济合作社
资产管护主体：涉及村股份经济合作社
联农带农机制：产业发展、收益分红
绩效目标：项目完成后，增加灌溉面积3000亩左右，农作物亩产提高5%左右，可解决农作物灌溉难的问题。</t>
  </si>
  <si>
    <t>陈村镇</t>
  </si>
  <si>
    <t>庞家务村
料地村
上营村
槐北村
王堡村
尹家务村
托卜务村
闫家务村
西槐村
西街村</t>
  </si>
  <si>
    <t>陈村镇人民政府</t>
  </si>
  <si>
    <t>陈俊杰</t>
  </si>
  <si>
    <t>12</t>
  </si>
  <si>
    <t>2025年长青镇高嘴头村股份经济合作社蔬菜大棚基础设施提升项目</t>
  </si>
  <si>
    <t>在46个蔬菜大棚内各安装LXPG120SJ一套按钮轨道式喷灌机，配套拉杆、吊杆、软管等附属设施。</t>
  </si>
  <si>
    <t>经营方式：自主经营
产权归属：高嘴头村股份经济合作社    
资产管护主体：高嘴头村股份经济合作社
联农带农机制：产业发展、收益分红                                  绩效目标：项目建成后，可带动10余名群众务工，人均增收2000-3000元，同时村股份经济合作社年收益增加6万元，按照差异化方式进行分红户均分红60-100元。</t>
  </si>
  <si>
    <t>高嘴头村</t>
  </si>
  <si>
    <t>购置材料和工程建设</t>
  </si>
  <si>
    <t>13</t>
  </si>
  <si>
    <t>2025年彪角镇三岔村股份经济合作社青贮玉米集散及深加工基地配套设施项目</t>
  </si>
  <si>
    <t>购置青贮裹包机1台，农机版夹包机1台。</t>
  </si>
  <si>
    <t>经营方式：三岔村村集体自营
产权归属：三岔村村集体
联农带农机制：就业务工、收益分红
绩效目标：项目建成后，可带动10余名群众务工，人均增收2000元，同时村股份经济合作社年收益增加20万元，按照差异化方式进行分红户均分红40元。</t>
  </si>
  <si>
    <t>三岔村</t>
  </si>
  <si>
    <t>14</t>
  </si>
  <si>
    <t>2025年长青镇石头坡村股份经济合作社育苗配套项目</t>
  </si>
  <si>
    <t>2ZS-1C（VP-100C）型全自动钵苗蔬菜移栽机12台。</t>
  </si>
  <si>
    <t>经营方式：自主经营
产权归属：石头坡村股份经济合作社
联农带农机制：就业务工、收益分红
绩效目标：项目建成后，可带动10余名群众务工，人均增收1000元，同时村股份经济合作社年收益增加7万元，按照差异化方式进行分红户均分红80-100元。</t>
  </si>
  <si>
    <t>石头坡村</t>
  </si>
  <si>
    <t>购置机械</t>
  </si>
  <si>
    <t>15</t>
  </si>
  <si>
    <t>2025年柳林镇大槐社村股份经济合作社高粱仓储库建设项目</t>
  </si>
  <si>
    <r>
      <rPr>
        <sz val="10"/>
        <rFont val="仿宋_GB2312"/>
        <charset val="134"/>
      </rPr>
      <t>新建约840</t>
    </r>
    <r>
      <rPr>
        <sz val="10"/>
        <rFont val="宋体"/>
        <charset val="134"/>
      </rPr>
      <t>㎡</t>
    </r>
    <r>
      <rPr>
        <sz val="10"/>
        <rFont val="仿宋_GB2312"/>
        <charset val="134"/>
      </rPr>
      <t>钢结构仓储库，硬化地面940</t>
    </r>
    <r>
      <rPr>
        <sz val="10"/>
        <rFont val="宋体"/>
        <charset val="134"/>
      </rPr>
      <t>㎡</t>
    </r>
    <r>
      <rPr>
        <sz val="10"/>
        <rFont val="仿宋_GB2312"/>
        <charset val="134"/>
      </rPr>
      <t>,配套建设水管约60米，铺设电线约420米，安装照明及消防应急灯约45盏。</t>
    </r>
  </si>
  <si>
    <t>经营方式:自主经营
产权归属:大槐社村股份经济合作社
资产管护主体：大槐社村股份经济合作社
联农带农机制:就业务工、收益分红
绩效目标:项目建成后，可带动10余名群众务工，人均增收3000-4000元，同时村股份经济合作社年收益增加9.2万元，按照差异化方式进行分红户均分红50元。</t>
  </si>
  <si>
    <t>大槐社村</t>
  </si>
  <si>
    <t>购买材料和工程建设</t>
  </si>
  <si>
    <t>16</t>
  </si>
  <si>
    <t>2025年横水镇北务村股份经济合作社粮食仓储项目</t>
  </si>
  <si>
    <t>建设高12.5米*直径8.5米标准化粮食钢板筒仓一座。</t>
  </si>
  <si>
    <t>经营方式：自主经营
产权归属：北务村股份经济合作社
资产管护主体：北务村股份经济合作社
联农带农机制：经营收益、收益分红
绩效目标：项目建成后，可带动10余名群众务工，人均增收3000-5000元，同时村股份经济合作社年收益增加5万元，按照差异化方式进行分红户均分红50-80元。</t>
  </si>
  <si>
    <t>北务村</t>
  </si>
  <si>
    <t>购置材料、工程建设</t>
  </si>
  <si>
    <t>17</t>
  </si>
  <si>
    <t>2025年城关镇周家门前村股份经济合作社蔬菜分拣车间项目</t>
  </si>
  <si>
    <t>在周家门前村原小学操场上，新建长42米、宽12米，504平方米钢架结构的蔬菜分拣车间1座；新建冷藏（冻）库1座；购置蔬菜周转筐140个，托盘30个，水泥硬化场地200平方米；配套水、电等设施。</t>
  </si>
  <si>
    <t>经营方式：自主经营
产权归属：周家门前村股份经济合作
资产管护主体：周家门前村股份经济合作
联农带农机制：就业务工、收益分红
绩效目标：项目建成后，可扩大村现有蔬菜分拣规模。增加村集体收入7万元；带动本村贫困贫困劳动力20人就业，人均3000-6000元；脱贫人口分红增收，人均90元。</t>
  </si>
  <si>
    <t>周家门前村</t>
  </si>
  <si>
    <t>②休闲农业与乡村旅游</t>
  </si>
  <si>
    <t>18</t>
  </si>
  <si>
    <t>2025年柳林镇亭子头民宿项目</t>
  </si>
  <si>
    <t>项目设计及基础设施建设。</t>
  </si>
  <si>
    <t>经营方式：自主经营
产权归属：亭子头村股份经济合作社
资产管护主体：亭子头村股份经济合作社
联农带农：就业务工、收益分红
绩效目标:项目建成后，可扩大民宿旅游规模。带动本村贫困贫困劳动力20余人就业，人均2500-5000元；脱贫人口分红增收，人均90元。</t>
  </si>
  <si>
    <t>亭子头村</t>
  </si>
  <si>
    <t>区文旅局</t>
  </si>
  <si>
    <t>19</t>
  </si>
  <si>
    <t>2025年城关镇东大街村股份经济合作社雍州民俗街区项目</t>
  </si>
  <si>
    <t>项目设计前期工作。</t>
  </si>
  <si>
    <t>经营方式：自主经营
产权归属：东大街村股份经济合作社
资产管护主体：东大街村股份经济合作社
联农带农：就业务工、收益分红
绩效目标:项目建成后，可扩大民宿旅游规模。带动本村贫困贫困劳动力30余人就业，人均2500-4500元；脱贫人口分红增收，人均80元。</t>
  </si>
  <si>
    <t>东大街村</t>
  </si>
  <si>
    <t>2.加工流通项目</t>
  </si>
  <si>
    <t>①农产品仓储保鲜冷链基础设施建设</t>
  </si>
  <si>
    <t>20</t>
  </si>
  <si>
    <t>2025年虢王镇刘淡村股份经济合作社红薯高温糖化库建设项目</t>
  </si>
  <si>
    <r>
      <rPr>
        <sz val="10"/>
        <rFont val="仿宋_GB2312"/>
        <charset val="134"/>
      </rPr>
      <t>1.新建28m*14.5m门式钢架厂房一座，厂房内设置13m*9m恒温糖化车间一组；
2.硬化室外分拣场约645</t>
    </r>
    <r>
      <rPr>
        <sz val="10"/>
        <rFont val="宋体"/>
        <charset val="134"/>
      </rPr>
      <t>㎡</t>
    </r>
    <r>
      <rPr>
        <sz val="10"/>
        <rFont val="仿宋_GB2312"/>
        <charset val="134"/>
      </rPr>
      <t>，配套水电；
3.新建轻钢结构罩棚432</t>
    </r>
    <r>
      <rPr>
        <sz val="10"/>
        <rFont val="宋体"/>
        <charset val="134"/>
      </rPr>
      <t>㎡</t>
    </r>
    <r>
      <rPr>
        <sz val="10"/>
        <rFont val="仿宋_GB2312"/>
        <charset val="134"/>
      </rPr>
      <t>；
4.购置恒温糖化设备1套、周转筐1200个、铁框240个、塑料托盘550个、CPD1.5-L1手搬液压操作车3台、小型电子秤3台、50吨地磅1座。
5.安装200kVA配电变压器1套、架设高压绝缘导线1100m、190*15m电杆7根、350*15m电杆1根（混凝土浇筑）及其配套设施。</t>
    </r>
  </si>
  <si>
    <t>经营方式：自主经营
产权归属：刘淡村股份经济合作社
资产管护主体：刘淡村股份经济合作社
联农带农机制：就业务工、收益分红
绩效目标：项目建成后，可带动20余名群众务工，人均增收1600元，同时村股份经济合作社年收益增加10万元，按照差异化方式进行分红户均分红50-100元。</t>
  </si>
  <si>
    <t>刘淡村</t>
  </si>
  <si>
    <t>购置材料、设备和工程建设</t>
  </si>
  <si>
    <t>②加工业</t>
  </si>
  <si>
    <t>21</t>
  </si>
  <si>
    <t>2025年姚家沟镇姚家沟村股份经济合作社农特产品加工包装项目</t>
  </si>
  <si>
    <r>
      <rPr>
        <sz val="10"/>
        <rFont val="仿宋_GB2312"/>
        <charset val="134"/>
      </rPr>
      <t>1.新建800</t>
    </r>
    <r>
      <rPr>
        <sz val="10"/>
        <rFont val="宋体"/>
        <charset val="134"/>
      </rPr>
      <t>㎡</t>
    </r>
    <r>
      <rPr>
        <sz val="10"/>
        <rFont val="仿宋_GB2312"/>
        <charset val="134"/>
      </rPr>
      <t>生产车间1间；
2.购置挂面制作设备一套：和面机1台、压面机2台、切面机1台、干燥设备1台等设备；
3.购置包装设备一套：封口机2台，贴标机1台，抽真空封口机1台；
4.购置包装检测设备一套：包装强度检测仪1台，密封性能检测仪1台；
5.购置输送带2条。</t>
    </r>
  </si>
  <si>
    <t>经营方式：自主经营
产权归属：姚家沟村股份经济合作社
资产管护主体：姚家沟村股份经济合作社
联农带农机制：就业务工、收益分红
绩效目标：项目建成后，可带动10余名群众务工，人均增收3000-6000元，同时村股份经济合作社年收益增加10万元，按照差异化方式进行分红户均分红50-100元。</t>
  </si>
  <si>
    <t>姚家沟镇</t>
  </si>
  <si>
    <t>姚家沟村</t>
  </si>
  <si>
    <t>158</t>
  </si>
  <si>
    <t>467</t>
  </si>
  <si>
    <t>430</t>
  </si>
  <si>
    <t>1240</t>
  </si>
  <si>
    <t>姚家沟镇人民政府</t>
  </si>
  <si>
    <t>白小华</t>
  </si>
  <si>
    <t>22</t>
  </si>
  <si>
    <t>2025年城关镇马村村股份经济合作社产业园果蔬分拣加工包装车间及配套项目</t>
  </si>
  <si>
    <r>
      <rPr>
        <sz val="10"/>
        <rFont val="仿宋_GB2312"/>
        <charset val="134"/>
      </rPr>
      <t>建设2500</t>
    </r>
    <r>
      <rPr>
        <sz val="10"/>
        <rFont val="宋体"/>
        <charset val="134"/>
      </rPr>
      <t>㎡</t>
    </r>
    <r>
      <rPr>
        <sz val="10"/>
        <rFont val="仿宋_GB2312"/>
        <charset val="134"/>
      </rPr>
      <t>钢架结构的果蔬分拣加工包装车间1座；水泥硬化场地1200</t>
    </r>
    <r>
      <rPr>
        <sz val="10"/>
        <rFont val="宋体"/>
        <charset val="134"/>
      </rPr>
      <t>㎡</t>
    </r>
    <r>
      <rPr>
        <sz val="10"/>
        <rFont val="仿宋_GB2312"/>
        <charset val="134"/>
      </rPr>
      <t>；配套皮带运输机、水、电等设施。</t>
    </r>
  </si>
  <si>
    <t>经营方式：自主经营
产权归属：马村村股份经济合作社
资产管护主体：马村村股份经济合作社
联农带农机制：就业务工、收益分红
绩效目标：项目建成后，可带动90余名群众务工，人均增收3000-5000元，同时村股份经济合作社年收益增加11万元，按照差异化方式进行分红户均分红80元。</t>
  </si>
  <si>
    <t>马村村</t>
  </si>
  <si>
    <t>23</t>
  </si>
  <si>
    <t>2025年横水镇东白村股份经济合作社辣椒面加工项目</t>
  </si>
  <si>
    <t>1.购置L-1400自动电磁加热300斤辣椒炒货机1台；
2.购置直径2m电碾子1台加装不锈钢边，功率1.5KW；
3.购置278型辣椒面锥形磨1台，功率7.5KW；
4.购置9FO40-2B锤切式辣椒面粉碎机1台配闭风器全套；
5.购置500克(16*24)全自动辣椒面计量包装机1套；
6.购置螺旋式16型上料机2台(2.4m上料机1台、3.6m上料机1台)；
7.购置全套抽风换气设备；
8.配套电力设施，含：380伏三相四线电力柜2个，电控装备120安空开25平方线路；三相四线线路50米，规格：70平方。</t>
  </si>
  <si>
    <t>经营方式：自主经营
产权归属：东白村股份经济合作社
资产管护主体：东白村股份经济合作社
联农带农机制：就业务工、收益分红、带动生产
绩效目标：项目建成后，可带动50余名群众务工，人均增收3000-5000元，同时村股份经济合作社年收益增加6.5万元，按照差异化方式进行分红户均分红50-100元。</t>
  </si>
  <si>
    <t>东白村</t>
  </si>
  <si>
    <t>购置材料、机械和工程建设</t>
  </si>
  <si>
    <t>24</t>
  </si>
  <si>
    <t>2025年范家寨镇双冢村股份经济合作社智能化育苗工厂项目</t>
  </si>
  <si>
    <r>
      <rPr>
        <sz val="10"/>
        <rFont val="仿宋_GB2312"/>
        <charset val="134"/>
      </rPr>
      <t>新建4050</t>
    </r>
    <r>
      <rPr>
        <sz val="10"/>
        <rFont val="宋体"/>
        <charset val="134"/>
      </rPr>
      <t>㎡</t>
    </r>
    <r>
      <rPr>
        <sz val="10"/>
        <rFont val="仿宋_GB2312"/>
        <charset val="134"/>
      </rPr>
      <t>玻璃温室智能化育苗工厂1处，分为育苗区和功能区，育苗区主要进行蔬菜苗培育，功能区主要进行播种嫁接、催芽等。配套水肥一体化系统、环境温度控制系统和电力等设施。</t>
    </r>
  </si>
  <si>
    <t>经营方式：自主经营
产权归属：双冢村股份经济合作社
资产管护主体：双冢村股份经济合作社
联农带农机制：就业务工、收益分红
绩效目标：项目建成后，可带动80余名群众务工，人均增收6000-8000元，同时村股份经济合作社年收益增加80万元，按照差异化方式进行分红户均分红200元。</t>
  </si>
  <si>
    <t>双冢村</t>
  </si>
  <si>
    <t>3.高质量庭院经济</t>
  </si>
  <si>
    <t>庭院特色手工</t>
  </si>
  <si>
    <t>25</t>
  </si>
  <si>
    <t>2025年城关镇六营手工作坊建设项目</t>
  </si>
  <si>
    <t>在六营村原小学新建685平方米二层厂房1座。一层为泥塑生产车间；二层为泥塑加工、包装车间；购置3D打印机，砸泥机，制浆机；配套泥塑直播间、小型挖掘机，三轮车，小叉车，水、电、消防等设施。</t>
  </si>
  <si>
    <t>经营方式：自主经营
产权归属：六营村股份经济合作社
资产管护主体：六营村股份经济合作社
联农带农机制：就业务工、收益分红
绩效目标：项目建成后，可全面展示泥塑等非遗制作工艺，传播非遗文化，进一步壮大六营村集体经济，增加村民收入，解决30余人劳动力就业，增加集体经济年收入30万元。</t>
  </si>
  <si>
    <t>六营村</t>
  </si>
  <si>
    <t>二、就业项目</t>
  </si>
  <si>
    <t>公益性岗位</t>
  </si>
  <si>
    <t>26</t>
  </si>
  <si>
    <t>2025年农村基础设施“1+10”资产管护项目</t>
  </si>
  <si>
    <t>养护农村通村公路管护资金76万元；160个村小型水利设施，提供管护岗位160人，管护资金30万元；管护农村公厕238个，提供岗位238个，管护资金48万元；农村生活垃圾设施，资金总额60万元；农村生活污水处理设施管理管护，资金总额60万元。</t>
  </si>
  <si>
    <t>2025年1月-
12月</t>
  </si>
  <si>
    <t>联农带农机制：带动群众就近就地就业。
绩效目标：改善全区农村群众的看病、养老、文体、吃水、出行、环境等基本生活需求，提升22202户73152名脱贫群众及814户2405名监测群众的生活质量，提高全区群众幸福指数。</t>
  </si>
  <si>
    <t>全区
12个镇</t>
  </si>
  <si>
    <t>全区
160个村</t>
  </si>
  <si>
    <t>814</t>
  </si>
  <si>
    <t>2405</t>
  </si>
  <si>
    <t>22202</t>
  </si>
  <si>
    <t>73152</t>
  </si>
  <si>
    <t>各镇
人民政府</t>
  </si>
  <si>
    <t>农村基础设施管护</t>
  </si>
  <si>
    <t>石海强</t>
  </si>
  <si>
    <t>三、乡村建设行动</t>
  </si>
  <si>
    <t>1.农村基础设施（含产业配套基础设施）</t>
  </si>
  <si>
    <t>农村道路建设（通村路、通户路、小型桥梁等）</t>
  </si>
  <si>
    <t>27</t>
  </si>
  <si>
    <t>2025年陈村镇槐北村乡村建设项目</t>
  </si>
  <si>
    <t>5组到6组环线村组路1.1公里、南尹路段0.9公里，总计2公里铺设沥青路面，厚度4cm。</t>
  </si>
  <si>
    <t>产权归属:槐北村股份经济合作社
资产管护主体：槐北村股份经济合作社
联农带农机制：产业发展、收益分红
绩效目标：方便群众出行。</t>
  </si>
  <si>
    <t>槐北村</t>
  </si>
  <si>
    <t>区交通运输局</t>
  </si>
  <si>
    <t>28</t>
  </si>
  <si>
    <t>2025年柳林镇大槐社村生产路砂化硬化项目</t>
  </si>
  <si>
    <t>修建8.5Km村级生产路，路面宽3.5-4.5米，路基厚30公分，路面铺设10公分砂石。</t>
  </si>
  <si>
    <t>产权归属:大槐社村股份经济合作社
资产管护主体：大槐社村股份经济合作社
联农带农机制：产业发展、收益分红
绩效目标：满足群众生产生活需要，改善大槐社等13个村民小组880户3600人的生产条件。</t>
  </si>
  <si>
    <t>省级产业示范园
陕农发（2022）6号</t>
  </si>
  <si>
    <t>29</t>
  </si>
  <si>
    <t>2025年柳林镇北斗坊村生产路砂化硬化项目</t>
  </si>
  <si>
    <t>产权归属:北斗坊村股份经济合作社
资产管护主体：北斗坊村股份经济合作社
联农带农机制：产业发展、收益分红
绩效目标：满足群众生产生活需要，改善北斗坊村4个村民小组220户1100人的生产条件。</t>
  </si>
  <si>
    <t>北斗坊村</t>
  </si>
  <si>
    <t>30</t>
  </si>
  <si>
    <t>2025年柳林镇屯头村生产路砂化硬化项目</t>
  </si>
  <si>
    <t>为了满足群众生产生活需要，改善屯头村生产生活条件，在屯头村拟修建8Km村级生产路，路面宽3.5-4.5米，路基厚30公分，路面铺设10公分砂石。</t>
  </si>
  <si>
    <t>产权归属:屯头村股份经济合作社
资产管护主体：屯头村股份经济合作社
联农带农机制：产业发展、收益分红
绩效目标：满足群众生产生活需要，改善屯头6个村民小组560户2341人的生产条件。</t>
  </si>
  <si>
    <t>屯头村</t>
  </si>
  <si>
    <t>31</t>
  </si>
  <si>
    <t>2025年柳林镇东吴头村生产路砂化硬化项目</t>
  </si>
  <si>
    <t>为了满足群众生产生活需要，改善东吴头村生产生活条件，在东吴头村拟修建4.5Km村级生产路，路面宽3.5-4.5米，路基厚30公分，路面铺设10公分砂石。</t>
  </si>
  <si>
    <t>产权归属:东吴头村股份经济合作社
资产管护主体：东吴头村股份经济合作社
联农带农机制：产业发展、收益分红
绩效目标：满足群众生产生活需要，改善东吴头村5个村民小组325户1243人的生产条件。</t>
  </si>
  <si>
    <t>东吴头村</t>
  </si>
  <si>
    <t>32</t>
  </si>
  <si>
    <t>2025年柳林镇干河村生产路砂化硬化项目</t>
  </si>
  <si>
    <t>为了满足群众生产生活需要，改善干河村生产生活条件，在干河村拟修建2Km村级生产路，路面宽3.5-4.5米，路基厚30公分，路面铺设10公分砂石。</t>
  </si>
  <si>
    <t>产权归属:干河村股份经济合作社
资产管护主体：干河村股份经济合作社
联农带农机制：产业发展、收益分红
绩效目标：满足群众生产生活需要，改善干河村等2个村民小组105户387人的生产条件。</t>
  </si>
  <si>
    <t>干河村</t>
  </si>
  <si>
    <t>33</t>
  </si>
  <si>
    <t>2025年柳林镇南六冢村生产路砂化硬化项目</t>
  </si>
  <si>
    <t>为了满足群众生产生活需要，改善南六冢村生产生活条件，在南六冢村拟修建1.5Km村级生产路，路面宽3.5-4.5米，路基厚30公分，路面铺设10公分砂石。</t>
  </si>
  <si>
    <t>产权归属:南六冢村股份经济合作社
资产管护主体：南六冢村股份经济合作社
联农带农机制：产业发展、收益分红
绩效目标：满足群众生产生活需要，改善南六冢村5个村民小组365户1384人的生产条件。</t>
  </si>
  <si>
    <t>南六冢村</t>
  </si>
  <si>
    <t>2.人居环境整治</t>
  </si>
  <si>
    <t>农村污水治理</t>
  </si>
  <si>
    <t>34</t>
  </si>
  <si>
    <t>2025年城关镇高王寺村人居环境整治项目</t>
  </si>
  <si>
    <t>铺设D400型排水渠140米，新作18厘米加筋混凝土盖板95米、DN300双臂波纹管50米、DN400双臂波纹管90米、D700直臂井简式塑料污水检查井14座。</t>
  </si>
  <si>
    <t>产权归属：高王寺村股份经济合作社                      
资产管护主体：高王寺村股份经济合作社                                                         绩效目标：进一步提高全村村容村貌，改善全村人居环境。</t>
  </si>
  <si>
    <t>高王寺村</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</si>
</sst>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2"/>
      <name val="宋体"/>
      <charset val="134"/>
    </font>
    <font>
      <sz val="10"/>
      <name val="黑体"/>
      <charset val="134"/>
    </font>
    <font>
      <b/>
      <sz val="10"/>
      <name val="仿宋_GB2312"/>
      <charset val="134"/>
    </font>
    <font>
      <sz val="10"/>
      <name val="仿宋_GB2312"/>
      <charset val="134"/>
    </font>
    <font>
      <sz val="18"/>
      <name val="方正小标宋简体"/>
      <charset val="134"/>
    </font>
    <font>
      <b/>
      <sz val="10"/>
      <color theme="1"/>
      <name val="仿宋_GB2312"/>
      <charset val="134"/>
    </font>
    <font>
      <sz val="10"/>
      <color theme="1"/>
      <name val="仿宋_GB2312"/>
      <charset val="134"/>
    </font>
    <font>
      <sz val="11"/>
      <name val="仿宋_GB2312"/>
      <charset val="134"/>
    </font>
    <font>
      <sz val="12"/>
      <name val="仿宋_GB2312"/>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indexed="8"/>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1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7" applyNumberFormat="0" applyFill="0" applyAlignment="0" applyProtection="0">
      <alignment vertical="center"/>
    </xf>
    <xf numFmtId="0" fontId="17" fillId="0" borderId="17" applyNumberFormat="0" applyFill="0" applyAlignment="0" applyProtection="0">
      <alignment vertical="center"/>
    </xf>
    <xf numFmtId="0" fontId="18" fillId="0" borderId="18" applyNumberFormat="0" applyFill="0" applyAlignment="0" applyProtection="0">
      <alignment vertical="center"/>
    </xf>
    <xf numFmtId="0" fontId="18" fillId="0" borderId="0" applyNumberFormat="0" applyFill="0" applyBorder="0" applyAlignment="0" applyProtection="0">
      <alignment vertical="center"/>
    </xf>
    <xf numFmtId="0" fontId="19" fillId="3" borderId="19" applyNumberFormat="0" applyAlignment="0" applyProtection="0">
      <alignment vertical="center"/>
    </xf>
    <xf numFmtId="0" fontId="20" fillId="4" borderId="20" applyNumberFormat="0" applyAlignment="0" applyProtection="0">
      <alignment vertical="center"/>
    </xf>
    <xf numFmtId="0" fontId="21" fillId="4" borderId="19" applyNumberFormat="0" applyAlignment="0" applyProtection="0">
      <alignment vertical="center"/>
    </xf>
    <xf numFmtId="0" fontId="22" fillId="5" borderId="21" applyNumberFormat="0" applyAlignment="0" applyProtection="0">
      <alignment vertical="center"/>
    </xf>
    <xf numFmtId="0" fontId="23" fillId="0" borderId="22" applyNumberFormat="0" applyFill="0" applyAlignment="0" applyProtection="0">
      <alignment vertical="center"/>
    </xf>
    <xf numFmtId="0" fontId="24" fillId="0" borderId="23"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1" fillId="0" borderId="0">
      <alignment vertical="center"/>
    </xf>
    <xf numFmtId="0" fontId="1" fillId="0" borderId="0">
      <alignment vertical="center"/>
    </xf>
  </cellStyleXfs>
  <cellXfs count="82">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Border="1" applyAlignment="1">
      <alignment vertical="center"/>
    </xf>
    <xf numFmtId="0" fontId="3" fillId="0" borderId="0" xfId="0" applyFont="1" applyFill="1" applyAlignment="1">
      <alignment vertical="center" wrapText="1"/>
    </xf>
    <xf numFmtId="0" fontId="4" fillId="0" borderId="0" xfId="0" applyFont="1" applyFill="1" applyAlignment="1">
      <alignment vertical="center"/>
    </xf>
    <xf numFmtId="0" fontId="4" fillId="0" borderId="0" xfId="0" applyFont="1" applyFill="1" applyBorder="1" applyAlignment="1">
      <alignment vertical="center"/>
    </xf>
    <xf numFmtId="0" fontId="4"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3" fillId="0" borderId="0" xfId="0" applyFont="1" applyFill="1" applyAlignment="1">
      <alignment vertical="center"/>
    </xf>
    <xf numFmtId="0" fontId="4" fillId="0" borderId="0" xfId="0" applyFont="1" applyFill="1" applyAlignment="1">
      <alignment horizontal="center" vertical="center" wrapText="1"/>
    </xf>
    <xf numFmtId="0" fontId="1" fillId="0" borderId="0" xfId="0" applyFont="1" applyFill="1" applyAlignment="1">
      <alignment vertical="center" wrapText="1"/>
    </xf>
    <xf numFmtId="0" fontId="1" fillId="0" borderId="0" xfId="0" applyFont="1" applyFill="1" applyAlignment="1">
      <alignment horizontal="center" vertical="center"/>
    </xf>
    <xf numFmtId="0" fontId="1" fillId="0" borderId="0" xfId="0" applyFont="1" applyFill="1" applyAlignment="1">
      <alignment horizontal="left" vertical="center"/>
    </xf>
    <xf numFmtId="0" fontId="5" fillId="0" borderId="0" xfId="0" applyFont="1" applyFill="1" applyAlignment="1">
      <alignment horizontal="center" wrapText="1"/>
    </xf>
    <xf numFmtId="0" fontId="1" fillId="0" borderId="0" xfId="0" applyFont="1" applyFill="1" applyAlignment="1">
      <alignment horizontal="left" wrapText="1"/>
    </xf>
    <xf numFmtId="0" fontId="1" fillId="0" borderId="0" xfId="0" applyFont="1" applyFill="1" applyAlignment="1">
      <alignment horizontal="center"/>
    </xf>
    <xf numFmtId="0" fontId="1" fillId="0" borderId="0" xfId="0" applyFont="1" applyFill="1" applyBorder="1" applyAlignment="1">
      <alignment horizontal="left"/>
    </xf>
    <xf numFmtId="0" fontId="1" fillId="0" borderId="0" xfId="0" applyFont="1" applyFill="1" applyBorder="1" applyAlignment="1">
      <alignment horizont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2" xfId="0" applyNumberFormat="1" applyFont="1" applyFill="1" applyBorder="1" applyAlignment="1">
      <alignment horizontal="center" vertical="center" wrapText="1"/>
    </xf>
    <xf numFmtId="0" fontId="6" fillId="0" borderId="2" xfId="0" applyFont="1" applyFill="1" applyBorder="1" applyAlignment="1">
      <alignment horizontal="left" vertical="center" wrapText="1"/>
    </xf>
    <xf numFmtId="49" fontId="6" fillId="0" borderId="2" xfId="0" applyNumberFormat="1" applyFont="1" applyFill="1" applyBorder="1" applyAlignment="1">
      <alignment horizontal="left" vertical="center" wrapText="1"/>
    </xf>
    <xf numFmtId="0" fontId="3" fillId="0" borderId="2" xfId="0" applyFont="1" applyFill="1" applyBorder="1" applyAlignment="1">
      <alignment horizontal="center" vertical="center"/>
    </xf>
    <xf numFmtId="0" fontId="3" fillId="0" borderId="2" xfId="0" applyFont="1" applyFill="1" applyBorder="1" applyAlignment="1">
      <alignment horizontal="left" vertical="center"/>
    </xf>
    <xf numFmtId="0" fontId="3" fillId="0" borderId="2" xfId="0" applyNumberFormat="1" applyFont="1" applyFill="1" applyBorder="1" applyAlignment="1">
      <alignment horizontal="center" vertical="center"/>
    </xf>
    <xf numFmtId="49" fontId="7" fillId="0" borderId="2" xfId="0" applyNumberFormat="1" applyFont="1" applyFill="1" applyBorder="1" applyAlignment="1">
      <alignment horizontal="center" vertical="center" wrapText="1"/>
    </xf>
    <xf numFmtId="0" fontId="4" fillId="0" borderId="2" xfId="49" applyFont="1" applyFill="1" applyBorder="1" applyAlignment="1" applyProtection="1">
      <alignment horizontal="center" vertical="center" wrapText="1"/>
    </xf>
    <xf numFmtId="0" fontId="4" fillId="0" borderId="2" xfId="0" applyFont="1" applyFill="1" applyBorder="1" applyAlignment="1">
      <alignment horizontal="left" vertical="center" wrapText="1"/>
    </xf>
    <xf numFmtId="0" fontId="4" fillId="0" borderId="2" xfId="49" applyFont="1" applyFill="1" applyBorder="1" applyAlignment="1" applyProtection="1">
      <alignment horizontal="left" vertical="center" wrapText="1"/>
    </xf>
    <xf numFmtId="0" fontId="4" fillId="0" borderId="2" xfId="49"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2" xfId="0" applyNumberFormat="1" applyFont="1" applyFill="1" applyBorder="1" applyAlignment="1">
      <alignment horizontal="center" vertical="center" wrapText="1"/>
    </xf>
    <xf numFmtId="49" fontId="4" fillId="0" borderId="2" xfId="0" applyNumberFormat="1" applyFont="1" applyFill="1" applyBorder="1" applyAlignment="1">
      <alignment horizontal="left" vertical="center" wrapText="1"/>
    </xf>
    <xf numFmtId="49" fontId="4" fillId="0" borderId="2" xfId="0" applyNumberFormat="1" applyFont="1" applyFill="1" applyBorder="1" applyAlignment="1">
      <alignment horizontal="center" vertical="center" wrapText="1"/>
    </xf>
    <xf numFmtId="49" fontId="7" fillId="0" borderId="2" xfId="0" applyNumberFormat="1" applyFont="1" applyFill="1" applyBorder="1" applyAlignment="1">
      <alignment horizontal="left" vertical="center" wrapText="1"/>
    </xf>
    <xf numFmtId="0" fontId="7" fillId="0" borderId="2"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2" xfId="49" applyFont="1" applyFill="1" applyBorder="1" applyAlignment="1" applyProtection="1">
      <alignment horizontal="justify" vertical="center" wrapText="1"/>
    </xf>
    <xf numFmtId="49" fontId="6" fillId="0" borderId="2" xfId="0" applyNumberFormat="1" applyFont="1" applyFill="1" applyBorder="1" applyAlignment="1">
      <alignment horizontal="center" vertical="center" wrapText="1"/>
    </xf>
    <xf numFmtId="0" fontId="3" fillId="0" borderId="2" xfId="49" applyFont="1" applyFill="1" applyBorder="1" applyAlignment="1" applyProtection="1">
      <alignment horizontal="center" vertical="center" wrapText="1"/>
    </xf>
    <xf numFmtId="0" fontId="3" fillId="0" borderId="2" xfId="49" applyFont="1" applyFill="1" applyBorder="1" applyAlignment="1" applyProtection="1">
      <alignment horizontal="justify" vertical="center" wrapText="1"/>
    </xf>
    <xf numFmtId="0" fontId="3" fillId="0" borderId="2" xfId="49" applyFont="1" applyFill="1" applyBorder="1" applyAlignment="1" applyProtection="1">
      <alignment horizontal="left" vertical="center" wrapText="1"/>
    </xf>
    <xf numFmtId="0" fontId="6" fillId="0" borderId="2" xfId="0" applyNumberFormat="1" applyFont="1" applyFill="1" applyBorder="1" applyAlignment="1">
      <alignment horizontal="center" vertical="center" wrapText="1"/>
    </xf>
    <xf numFmtId="0" fontId="4" fillId="0" borderId="2" xfId="0" applyFont="1" applyFill="1" applyBorder="1" applyAlignment="1">
      <alignment vertical="center" wrapText="1"/>
    </xf>
    <xf numFmtId="49" fontId="3" fillId="0" borderId="2" xfId="0" applyNumberFormat="1"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0" borderId="5" xfId="0" applyFont="1" applyFill="1" applyBorder="1" applyAlignment="1">
      <alignment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4" fillId="0" borderId="2" xfId="0" applyNumberFormat="1"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2" xfId="0" applyFont="1" applyFill="1" applyBorder="1" applyAlignment="1">
      <alignment horizontal="center" vertical="center"/>
    </xf>
    <xf numFmtId="0" fontId="9" fillId="0" borderId="13" xfId="0" applyFont="1" applyFill="1" applyBorder="1" applyAlignment="1">
      <alignment horizontal="center" vertical="center" wrapText="1"/>
    </xf>
    <xf numFmtId="0" fontId="10" fillId="0" borderId="2" xfId="0" applyFont="1" applyFill="1" applyBorder="1" applyAlignment="1">
      <alignment horizontal="center" vertical="center"/>
    </xf>
    <xf numFmtId="0" fontId="1" fillId="0" borderId="9" xfId="0" applyFont="1" applyFill="1" applyBorder="1" applyAlignment="1">
      <alignment horizontal="center"/>
    </xf>
    <xf numFmtId="0" fontId="1" fillId="0" borderId="9" xfId="0" applyFont="1" applyFill="1" applyBorder="1" applyAlignment="1">
      <alignment horizontal="center" vertical="center"/>
    </xf>
    <xf numFmtId="0" fontId="2" fillId="0" borderId="1" xfId="50" applyNumberFormat="1"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3" xfId="50" applyNumberFormat="1" applyFont="1" applyFill="1" applyBorder="1" applyAlignment="1">
      <alignment horizontal="center" vertical="center" wrapText="1"/>
    </xf>
    <xf numFmtId="0" fontId="2" fillId="0" borderId="2" xfId="0" applyNumberFormat="1"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2" fillId="0" borderId="4" xfId="50" applyNumberFormat="1" applyFont="1" applyFill="1" applyBorder="1" applyAlignment="1">
      <alignment horizontal="center" vertical="center" wrapText="1"/>
    </xf>
    <xf numFmtId="0" fontId="4" fillId="0" borderId="2" xfId="0" applyFont="1" applyFill="1" applyBorder="1" applyAlignment="1">
      <alignment vertical="center"/>
    </xf>
    <xf numFmtId="0" fontId="2" fillId="0" borderId="2" xfId="50" applyNumberFormat="1" applyFont="1" applyFill="1" applyBorder="1" applyAlignment="1">
      <alignment horizontal="center" vertical="center" wrapText="1"/>
    </xf>
    <xf numFmtId="0" fontId="2" fillId="0" borderId="2" xfId="0" applyFont="1" applyFill="1" applyBorder="1" applyAlignment="1">
      <alignment horizontal="center" vertical="center"/>
    </xf>
    <xf numFmtId="0" fontId="3" fillId="0" borderId="2" xfId="0" applyFont="1" applyFill="1" applyBorder="1" applyAlignment="1">
      <alignment vertical="center"/>
    </xf>
    <xf numFmtId="0" fontId="3" fillId="0" borderId="2" xfId="0" applyFont="1" applyFill="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4" xfId="49"/>
    <cellStyle name="常规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0</xdr:colOff>
      <xdr:row>30</xdr:row>
      <xdr:rowOff>0</xdr:rowOff>
    </xdr:from>
    <xdr:to>
      <xdr:col>4</xdr:col>
      <xdr:colOff>46355</xdr:colOff>
      <xdr:row>30</xdr:row>
      <xdr:rowOff>235585</xdr:rowOff>
    </xdr:to>
    <xdr:pic>
      <xdr:nvPicPr>
        <xdr:cNvPr id="2" name="Picture 23" descr="clip_image3382"/>
        <xdr:cNvPicPr>
          <a:picLocks noChangeAspect="1"/>
        </xdr:cNvPicPr>
      </xdr:nvPicPr>
      <xdr:blipFill>
        <a:blip r:embed="rId1"/>
        <a:stretch>
          <a:fillRect/>
        </a:stretch>
      </xdr:blipFill>
      <xdr:spPr>
        <a:xfrm>
          <a:off x="4933315" y="31422975"/>
          <a:ext cx="46355" cy="235585"/>
        </a:xfrm>
        <a:prstGeom prst="rect">
          <a:avLst/>
        </a:prstGeom>
        <a:noFill/>
        <a:ln w="9525">
          <a:noFill/>
        </a:ln>
      </xdr:spPr>
    </xdr:pic>
    <xdr:clientData/>
  </xdr:twoCellAnchor>
  <xdr:twoCellAnchor editAs="oneCell">
    <xdr:from>
      <xdr:col>3</xdr:col>
      <xdr:colOff>0</xdr:colOff>
      <xdr:row>30</xdr:row>
      <xdr:rowOff>0</xdr:rowOff>
    </xdr:from>
    <xdr:to>
      <xdr:col>3</xdr:col>
      <xdr:colOff>695325</xdr:colOff>
      <xdr:row>30</xdr:row>
      <xdr:rowOff>12700</xdr:rowOff>
    </xdr:to>
    <xdr:pic>
      <xdr:nvPicPr>
        <xdr:cNvPr id="3" name="Picture 3155" hidden="1"/>
        <xdr:cNvPicPr/>
      </xdr:nvPicPr>
      <xdr:blipFill>
        <a:blip r:embed="rId2"/>
        <a:stretch>
          <a:fillRect/>
        </a:stretch>
      </xdr:blipFill>
      <xdr:spPr>
        <a:xfrm>
          <a:off x="4057015" y="31422975"/>
          <a:ext cx="695325" cy="12700"/>
        </a:xfrm>
        <a:prstGeom prst="rect">
          <a:avLst/>
        </a:prstGeom>
        <a:noFill/>
        <a:ln w="9525">
          <a:noFill/>
        </a:ln>
      </xdr:spPr>
    </xdr:pic>
    <xdr:clientData/>
  </xdr:twoCellAnchor>
  <xdr:twoCellAnchor editAs="oneCell">
    <xdr:from>
      <xdr:col>3</xdr:col>
      <xdr:colOff>0</xdr:colOff>
      <xdr:row>30</xdr:row>
      <xdr:rowOff>0</xdr:rowOff>
    </xdr:from>
    <xdr:to>
      <xdr:col>3</xdr:col>
      <xdr:colOff>695325</xdr:colOff>
      <xdr:row>30</xdr:row>
      <xdr:rowOff>24765</xdr:rowOff>
    </xdr:to>
    <xdr:pic>
      <xdr:nvPicPr>
        <xdr:cNvPr id="4" name="Picture 3155" hidden="1"/>
        <xdr:cNvPicPr/>
      </xdr:nvPicPr>
      <xdr:blipFill>
        <a:blip r:embed="rId2"/>
        <a:stretch>
          <a:fillRect/>
        </a:stretch>
      </xdr:blipFill>
      <xdr:spPr>
        <a:xfrm>
          <a:off x="4057015" y="31422975"/>
          <a:ext cx="695325" cy="24765"/>
        </a:xfrm>
        <a:prstGeom prst="rect">
          <a:avLst/>
        </a:prstGeom>
        <a:noFill/>
        <a:ln w="9525">
          <a:noFill/>
        </a:ln>
      </xdr:spPr>
    </xdr:pic>
    <xdr:clientData/>
  </xdr:twoCellAnchor>
  <xdr:twoCellAnchor editAs="oneCell">
    <xdr:from>
      <xdr:col>3</xdr:col>
      <xdr:colOff>0</xdr:colOff>
      <xdr:row>36</xdr:row>
      <xdr:rowOff>0</xdr:rowOff>
    </xdr:from>
    <xdr:to>
      <xdr:col>3</xdr:col>
      <xdr:colOff>695325</xdr:colOff>
      <xdr:row>36</xdr:row>
      <xdr:rowOff>10795</xdr:rowOff>
    </xdr:to>
    <xdr:pic>
      <xdr:nvPicPr>
        <xdr:cNvPr id="5" name="Picture 3155" hidden="1"/>
        <xdr:cNvPicPr/>
      </xdr:nvPicPr>
      <xdr:blipFill>
        <a:blip r:embed="rId2"/>
        <a:stretch>
          <a:fillRect/>
        </a:stretch>
      </xdr:blipFill>
      <xdr:spPr>
        <a:xfrm>
          <a:off x="4057015" y="38865175"/>
          <a:ext cx="695325" cy="10795"/>
        </a:xfrm>
        <a:prstGeom prst="rect">
          <a:avLst/>
        </a:prstGeom>
        <a:noFill/>
        <a:ln w="9525">
          <a:noFill/>
        </a:ln>
      </xdr:spPr>
    </xdr:pic>
    <xdr:clientData/>
  </xdr:twoCellAnchor>
  <xdr:twoCellAnchor editAs="oneCell">
    <xdr:from>
      <xdr:col>3</xdr:col>
      <xdr:colOff>0</xdr:colOff>
      <xdr:row>36</xdr:row>
      <xdr:rowOff>0</xdr:rowOff>
    </xdr:from>
    <xdr:to>
      <xdr:col>3</xdr:col>
      <xdr:colOff>695325</xdr:colOff>
      <xdr:row>36</xdr:row>
      <xdr:rowOff>20955</xdr:rowOff>
    </xdr:to>
    <xdr:pic>
      <xdr:nvPicPr>
        <xdr:cNvPr id="6" name="Picture 3155" hidden="1"/>
        <xdr:cNvPicPr/>
      </xdr:nvPicPr>
      <xdr:blipFill>
        <a:blip r:embed="rId2"/>
        <a:stretch>
          <a:fillRect/>
        </a:stretch>
      </xdr:blipFill>
      <xdr:spPr>
        <a:xfrm>
          <a:off x="4057015" y="38865175"/>
          <a:ext cx="695325" cy="20955"/>
        </a:xfrm>
        <a:prstGeom prst="rect">
          <a:avLst/>
        </a:prstGeom>
        <a:noFill/>
        <a:ln w="9525">
          <a:noFill/>
        </a:ln>
      </xdr:spPr>
    </xdr:pic>
    <xdr:clientData/>
  </xdr:twoCellAnchor>
  <xdr:twoCellAnchor editAs="oneCell">
    <xdr:from>
      <xdr:col>3</xdr:col>
      <xdr:colOff>0</xdr:colOff>
      <xdr:row>36</xdr:row>
      <xdr:rowOff>0</xdr:rowOff>
    </xdr:from>
    <xdr:to>
      <xdr:col>3</xdr:col>
      <xdr:colOff>695325</xdr:colOff>
      <xdr:row>36</xdr:row>
      <xdr:rowOff>10795</xdr:rowOff>
    </xdr:to>
    <xdr:pic>
      <xdr:nvPicPr>
        <xdr:cNvPr id="7" name="Picture 3155" hidden="1"/>
        <xdr:cNvPicPr/>
      </xdr:nvPicPr>
      <xdr:blipFill>
        <a:blip r:embed="rId2"/>
        <a:stretch>
          <a:fillRect/>
        </a:stretch>
      </xdr:blipFill>
      <xdr:spPr>
        <a:xfrm>
          <a:off x="4057015" y="38865175"/>
          <a:ext cx="695325" cy="10795"/>
        </a:xfrm>
        <a:prstGeom prst="rect">
          <a:avLst/>
        </a:prstGeom>
        <a:noFill/>
        <a:ln w="9525">
          <a:noFill/>
        </a:ln>
      </xdr:spPr>
    </xdr:pic>
    <xdr:clientData/>
  </xdr:twoCellAnchor>
  <xdr:twoCellAnchor editAs="oneCell">
    <xdr:from>
      <xdr:col>3</xdr:col>
      <xdr:colOff>0</xdr:colOff>
      <xdr:row>36</xdr:row>
      <xdr:rowOff>0</xdr:rowOff>
    </xdr:from>
    <xdr:to>
      <xdr:col>3</xdr:col>
      <xdr:colOff>695325</xdr:colOff>
      <xdr:row>36</xdr:row>
      <xdr:rowOff>20955</xdr:rowOff>
    </xdr:to>
    <xdr:pic>
      <xdr:nvPicPr>
        <xdr:cNvPr id="8" name="Picture 3155" hidden="1"/>
        <xdr:cNvPicPr/>
      </xdr:nvPicPr>
      <xdr:blipFill>
        <a:blip r:embed="rId2"/>
        <a:stretch>
          <a:fillRect/>
        </a:stretch>
      </xdr:blipFill>
      <xdr:spPr>
        <a:xfrm>
          <a:off x="4057015" y="38865175"/>
          <a:ext cx="695325" cy="20955"/>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57"/>
  <sheetViews>
    <sheetView tabSelected="1" workbookViewId="0">
      <selection activeCell="E3" sqref="E3"/>
    </sheetView>
  </sheetViews>
  <sheetFormatPr defaultColWidth="9" defaultRowHeight="14.25"/>
  <cols>
    <col min="1" max="1" width="11.625" style="11" customWidth="1"/>
    <col min="2" max="2" width="16.6166666666667" style="12" customWidth="1"/>
    <col min="3" max="3" width="25" style="13" customWidth="1"/>
    <col min="4" max="4" width="11.5" style="12" customWidth="1"/>
    <col min="5" max="5" width="32.5" style="13" customWidth="1"/>
    <col min="6" max="6" width="5" style="12" customWidth="1"/>
    <col min="7" max="7" width="7.79166666666667" style="12" customWidth="1"/>
    <col min="8" max="8" width="11.25" style="12" customWidth="1"/>
    <col min="9" max="11" width="6.625" style="12" customWidth="1"/>
    <col min="12" max="12" width="7.5" style="12" customWidth="1"/>
    <col min="13" max="13" width="7.875" style="12" customWidth="1"/>
    <col min="14" max="14" width="6.75833333333333" style="12" customWidth="1"/>
    <col min="15" max="15" width="8.375" style="12" customWidth="1"/>
    <col min="16" max="16" width="10" style="12" customWidth="1"/>
    <col min="17" max="17" width="10.625" style="12" customWidth="1"/>
    <col min="18" max="18" width="9.625" style="12" customWidth="1"/>
    <col min="19" max="19" width="9.375" style="12" customWidth="1"/>
    <col min="20" max="20" width="5.375" style="12" customWidth="1"/>
    <col min="21" max="21" width="9" style="12" customWidth="1"/>
    <col min="22" max="22" width="8.38333333333333" style="12" customWidth="1"/>
    <col min="23" max="23" width="8.25" style="12" customWidth="1"/>
    <col min="24" max="24" width="7.5" style="12" customWidth="1"/>
    <col min="25" max="25" width="8.875" style="12" customWidth="1"/>
    <col min="26" max="26" width="9" style="12" customWidth="1"/>
    <col min="27" max="27" width="8.5" style="1" customWidth="1"/>
    <col min="28" max="16384" width="9" style="1"/>
  </cols>
  <sheetData>
    <row r="1" s="1" customFormat="1" spans="1:26">
      <c r="A1" s="11" t="s">
        <v>0</v>
      </c>
      <c r="B1" s="12"/>
      <c r="C1" s="13"/>
      <c r="D1" s="12"/>
      <c r="E1" s="13"/>
      <c r="F1" s="12"/>
      <c r="G1" s="12"/>
      <c r="H1" s="12"/>
      <c r="I1" s="12"/>
      <c r="J1" s="12"/>
      <c r="K1" s="12"/>
      <c r="L1" s="12"/>
      <c r="M1" s="12"/>
      <c r="N1" s="12"/>
      <c r="O1" s="12"/>
      <c r="P1" s="12"/>
      <c r="Q1" s="12"/>
      <c r="R1" s="12"/>
      <c r="S1" s="12"/>
      <c r="T1" s="12"/>
      <c r="U1" s="12"/>
      <c r="V1" s="12"/>
      <c r="W1" s="12"/>
      <c r="X1" s="12"/>
      <c r="Y1" s="12"/>
      <c r="Z1" s="12"/>
    </row>
    <row r="2" s="1" customFormat="1" ht="24" spans="1:27">
      <c r="A2" s="14" t="s">
        <v>1</v>
      </c>
      <c r="B2" s="14"/>
      <c r="C2" s="14"/>
      <c r="D2" s="14"/>
      <c r="E2" s="14"/>
      <c r="F2" s="14"/>
      <c r="G2" s="14"/>
      <c r="H2" s="14"/>
      <c r="I2" s="14"/>
      <c r="J2" s="14"/>
      <c r="K2" s="14"/>
      <c r="L2" s="14"/>
      <c r="M2" s="14"/>
      <c r="N2" s="14"/>
      <c r="O2" s="14"/>
      <c r="P2" s="14"/>
      <c r="Q2" s="14"/>
      <c r="R2" s="14"/>
      <c r="S2" s="14"/>
      <c r="T2" s="14"/>
      <c r="U2" s="14"/>
      <c r="V2" s="14"/>
      <c r="W2" s="14"/>
      <c r="X2" s="14"/>
      <c r="Y2" s="14"/>
      <c r="Z2" s="14"/>
      <c r="AA2" s="14"/>
    </row>
    <row r="3" s="1" customFormat="1" ht="21" customHeight="1" spans="1:26">
      <c r="A3" s="15"/>
      <c r="B3" s="16"/>
      <c r="C3" s="17"/>
      <c r="D3" s="18"/>
      <c r="E3" s="17"/>
      <c r="F3" s="18"/>
      <c r="G3" s="18"/>
      <c r="H3" s="18"/>
      <c r="I3" s="18"/>
      <c r="J3" s="18"/>
      <c r="K3" s="18"/>
      <c r="L3" s="18"/>
      <c r="M3" s="18"/>
      <c r="N3" s="18"/>
      <c r="O3" s="18"/>
      <c r="P3" s="18"/>
      <c r="Q3" s="68"/>
      <c r="R3" s="68"/>
      <c r="S3" s="68"/>
      <c r="T3" s="68"/>
      <c r="U3" s="68"/>
      <c r="V3" s="68"/>
      <c r="W3" s="69" t="s">
        <v>2</v>
      </c>
      <c r="X3" s="69"/>
      <c r="Y3" s="68"/>
      <c r="Z3" s="12"/>
    </row>
    <row r="4" s="2" customFormat="1" ht="18" customHeight="1" spans="1:27">
      <c r="A4" s="19" t="s">
        <v>3</v>
      </c>
      <c r="B4" s="19" t="s">
        <v>4</v>
      </c>
      <c r="C4" s="19" t="s">
        <v>5</v>
      </c>
      <c r="D4" s="19" t="s">
        <v>6</v>
      </c>
      <c r="E4" s="19" t="s">
        <v>7</v>
      </c>
      <c r="F4" s="19" t="s">
        <v>8</v>
      </c>
      <c r="G4" s="20" t="s">
        <v>9</v>
      </c>
      <c r="H4" s="20"/>
      <c r="I4" s="19" t="s">
        <v>10</v>
      </c>
      <c r="J4" s="20" t="s">
        <v>11</v>
      </c>
      <c r="K4" s="20" t="s">
        <v>12</v>
      </c>
      <c r="L4" s="56" t="s">
        <v>13</v>
      </c>
      <c r="M4" s="57"/>
      <c r="N4" s="58" t="s">
        <v>14</v>
      </c>
      <c r="O4" s="57"/>
      <c r="P4" s="20" t="s">
        <v>15</v>
      </c>
      <c r="Q4" s="20"/>
      <c r="R4" s="20"/>
      <c r="S4" s="20"/>
      <c r="T4" s="20"/>
      <c r="U4" s="20"/>
      <c r="V4" s="20"/>
      <c r="W4" s="70" t="s">
        <v>16</v>
      </c>
      <c r="X4" s="70" t="s">
        <v>17</v>
      </c>
      <c r="Y4" s="78" t="s">
        <v>18</v>
      </c>
      <c r="Z4" s="78" t="s">
        <v>19</v>
      </c>
      <c r="AA4" s="79" t="s">
        <v>20</v>
      </c>
    </row>
    <row r="5" s="2" customFormat="1" ht="18" customHeight="1" spans="1:27">
      <c r="A5" s="21"/>
      <c r="B5" s="21"/>
      <c r="C5" s="21"/>
      <c r="D5" s="21"/>
      <c r="E5" s="21"/>
      <c r="F5" s="21"/>
      <c r="G5" s="20"/>
      <c r="H5" s="20"/>
      <c r="I5" s="21"/>
      <c r="J5" s="20"/>
      <c r="K5" s="20"/>
      <c r="L5" s="59"/>
      <c r="M5" s="60"/>
      <c r="N5" s="61"/>
      <c r="O5" s="60"/>
      <c r="P5" s="19" t="s">
        <v>21</v>
      </c>
      <c r="Q5" s="71" t="s">
        <v>22</v>
      </c>
      <c r="R5" s="72"/>
      <c r="S5" s="72"/>
      <c r="T5" s="72"/>
      <c r="U5" s="62"/>
      <c r="V5" s="19" t="s">
        <v>23</v>
      </c>
      <c r="W5" s="73"/>
      <c r="X5" s="73"/>
      <c r="Y5" s="78"/>
      <c r="Z5" s="78"/>
      <c r="AA5" s="79"/>
    </row>
    <row r="6" s="2" customFormat="1" ht="25" customHeight="1" spans="1:27">
      <c r="A6" s="22"/>
      <c r="B6" s="22"/>
      <c r="C6" s="22"/>
      <c r="D6" s="22"/>
      <c r="E6" s="22"/>
      <c r="F6" s="22"/>
      <c r="G6" s="22" t="s">
        <v>24</v>
      </c>
      <c r="H6" s="22" t="s">
        <v>25</v>
      </c>
      <c r="I6" s="22"/>
      <c r="J6" s="20"/>
      <c r="K6" s="20"/>
      <c r="L6" s="62" t="s">
        <v>26</v>
      </c>
      <c r="M6" s="20" t="s">
        <v>27</v>
      </c>
      <c r="N6" s="20" t="s">
        <v>26</v>
      </c>
      <c r="O6" s="20" t="s">
        <v>27</v>
      </c>
      <c r="P6" s="22"/>
      <c r="Q6" s="74" t="s">
        <v>28</v>
      </c>
      <c r="R6" s="75" t="s">
        <v>29</v>
      </c>
      <c r="S6" s="75" t="s">
        <v>30</v>
      </c>
      <c r="T6" s="75" t="s">
        <v>31</v>
      </c>
      <c r="U6" s="75" t="s">
        <v>32</v>
      </c>
      <c r="V6" s="22"/>
      <c r="W6" s="76"/>
      <c r="X6" s="76"/>
      <c r="Y6" s="78"/>
      <c r="Z6" s="78"/>
      <c r="AA6" s="79"/>
    </row>
    <row r="7" s="3" customFormat="1" ht="24" customHeight="1" spans="1:27">
      <c r="A7" s="23" t="s">
        <v>33</v>
      </c>
      <c r="B7" s="24"/>
      <c r="C7" s="25"/>
      <c r="D7" s="24"/>
      <c r="E7" s="25"/>
      <c r="F7" s="26">
        <f>F8+F42+F45</f>
        <v>34</v>
      </c>
      <c r="G7" s="26"/>
      <c r="H7" s="26"/>
      <c r="I7" s="26"/>
      <c r="J7" s="26"/>
      <c r="K7" s="26"/>
      <c r="L7" s="26">
        <f t="shared" ref="L7:U7" si="0">L8+L42+L45</f>
        <v>15320</v>
      </c>
      <c r="M7" s="26">
        <f t="shared" si="0"/>
        <v>50430</v>
      </c>
      <c r="N7" s="26">
        <f t="shared" si="0"/>
        <v>107594</v>
      </c>
      <c r="O7" s="26">
        <f t="shared" si="0"/>
        <v>393744</v>
      </c>
      <c r="P7" s="26">
        <f t="shared" si="0"/>
        <v>4529.8138</v>
      </c>
      <c r="Q7" s="26">
        <f t="shared" si="0"/>
        <v>4529.8138</v>
      </c>
      <c r="R7" s="26">
        <f t="shared" si="0"/>
        <v>1878.4</v>
      </c>
      <c r="S7" s="26">
        <f t="shared" si="0"/>
        <v>2171.828</v>
      </c>
      <c r="T7" s="26">
        <f t="shared" si="0"/>
        <v>364</v>
      </c>
      <c r="U7" s="26">
        <f t="shared" si="0"/>
        <v>115.5858</v>
      </c>
      <c r="V7" s="26"/>
      <c r="W7" s="29"/>
      <c r="X7" s="29"/>
      <c r="Y7" s="29"/>
      <c r="Z7" s="29"/>
      <c r="AA7" s="80"/>
    </row>
    <row r="8" s="4" customFormat="1" ht="29" customHeight="1" spans="1:27">
      <c r="A8" s="27" t="s">
        <v>34</v>
      </c>
      <c r="B8" s="24"/>
      <c r="C8" s="25"/>
      <c r="D8" s="24"/>
      <c r="E8" s="25"/>
      <c r="F8" s="26">
        <f>F9+F31+F39</f>
        <v>25</v>
      </c>
      <c r="G8" s="26"/>
      <c r="H8" s="26"/>
      <c r="I8" s="26"/>
      <c r="J8" s="26"/>
      <c r="K8" s="26"/>
      <c r="L8" s="26">
        <f t="shared" ref="L8:V8" si="1">L9+L31+L39</f>
        <v>12570</v>
      </c>
      <c r="M8" s="26">
        <f t="shared" si="1"/>
        <v>41285</v>
      </c>
      <c r="N8" s="26">
        <f t="shared" si="1"/>
        <v>78309</v>
      </c>
      <c r="O8" s="26">
        <f t="shared" si="1"/>
        <v>292609</v>
      </c>
      <c r="P8" s="26">
        <f t="shared" si="1"/>
        <v>3750.85</v>
      </c>
      <c r="Q8" s="26">
        <f t="shared" si="1"/>
        <v>3750.85</v>
      </c>
      <c r="R8" s="26">
        <f t="shared" si="1"/>
        <v>1878.4</v>
      </c>
      <c r="S8" s="26">
        <f t="shared" si="1"/>
        <v>1872.45</v>
      </c>
      <c r="T8" s="26"/>
      <c r="U8" s="26"/>
      <c r="V8" s="26"/>
      <c r="W8" s="24"/>
      <c r="X8" s="24"/>
      <c r="Y8" s="24"/>
      <c r="Z8" s="24"/>
      <c r="AA8" s="81"/>
    </row>
    <row r="9" s="4" customFormat="1" ht="19" customHeight="1" spans="1:27">
      <c r="A9" s="28" t="s">
        <v>35</v>
      </c>
      <c r="B9" s="24"/>
      <c r="C9" s="25"/>
      <c r="D9" s="24"/>
      <c r="E9" s="25"/>
      <c r="F9" s="26">
        <f>F10+F28</f>
        <v>19</v>
      </c>
      <c r="G9" s="26"/>
      <c r="H9" s="26"/>
      <c r="I9" s="26"/>
      <c r="J9" s="26"/>
      <c r="K9" s="26"/>
      <c r="L9" s="26">
        <f t="shared" ref="L9:V9" si="2">L10+L28</f>
        <v>12019</v>
      </c>
      <c r="M9" s="26">
        <f t="shared" si="2"/>
        <v>39530</v>
      </c>
      <c r="N9" s="26">
        <f t="shared" si="2"/>
        <v>74981</v>
      </c>
      <c r="O9" s="26">
        <f t="shared" si="2"/>
        <v>280483</v>
      </c>
      <c r="P9" s="26">
        <f t="shared" si="2"/>
        <v>1955.208</v>
      </c>
      <c r="Q9" s="26">
        <f t="shared" si="2"/>
        <v>1955.208</v>
      </c>
      <c r="R9" s="26">
        <f t="shared" si="2"/>
        <v>958.8</v>
      </c>
      <c r="S9" s="26">
        <f t="shared" si="2"/>
        <v>996.408</v>
      </c>
      <c r="T9" s="26"/>
      <c r="U9" s="26"/>
      <c r="V9" s="26"/>
      <c r="W9" s="24"/>
      <c r="X9" s="24"/>
      <c r="Y9" s="24"/>
      <c r="Z9" s="24"/>
      <c r="AA9" s="81"/>
    </row>
    <row r="10" s="5" customFormat="1" ht="32" customHeight="1" spans="1:27">
      <c r="A10" s="28" t="s">
        <v>36</v>
      </c>
      <c r="B10" s="29"/>
      <c r="C10" s="30"/>
      <c r="D10" s="29"/>
      <c r="E10" s="30"/>
      <c r="F10" s="31">
        <f>SUM(F11:F27)</f>
        <v>17</v>
      </c>
      <c r="G10" s="31"/>
      <c r="H10" s="31"/>
      <c r="I10" s="63"/>
      <c r="J10" s="63"/>
      <c r="K10" s="63"/>
      <c r="L10" s="31">
        <f t="shared" ref="L10:V10" si="3">SUM(L11:L27)</f>
        <v>11912</v>
      </c>
      <c r="M10" s="31">
        <f t="shared" si="3"/>
        <v>39170</v>
      </c>
      <c r="N10" s="31">
        <f t="shared" si="3"/>
        <v>74016</v>
      </c>
      <c r="O10" s="31">
        <f t="shared" si="3"/>
        <v>276869</v>
      </c>
      <c r="P10" s="31">
        <f t="shared" si="3"/>
        <v>1380.308</v>
      </c>
      <c r="Q10" s="31">
        <f t="shared" si="3"/>
        <v>1380.308</v>
      </c>
      <c r="R10" s="31">
        <f t="shared" si="3"/>
        <v>958.8</v>
      </c>
      <c r="S10" s="31">
        <f t="shared" si="3"/>
        <v>421.508</v>
      </c>
      <c r="T10" s="31"/>
      <c r="U10" s="31"/>
      <c r="V10" s="31"/>
      <c r="W10" s="29"/>
      <c r="X10" s="29"/>
      <c r="Y10" s="29"/>
      <c r="Z10" s="29"/>
      <c r="AA10" s="80"/>
    </row>
    <row r="11" s="6" customFormat="1" ht="112" customHeight="1" spans="1:27">
      <c r="A11" s="32" t="s">
        <v>37</v>
      </c>
      <c r="B11" s="33" t="s">
        <v>38</v>
      </c>
      <c r="C11" s="34" t="s">
        <v>39</v>
      </c>
      <c r="D11" s="32" t="s">
        <v>40</v>
      </c>
      <c r="E11" s="35" t="s">
        <v>41</v>
      </c>
      <c r="F11" s="36">
        <v>1</v>
      </c>
      <c r="G11" s="36" t="s">
        <v>42</v>
      </c>
      <c r="H11" s="37" t="s">
        <v>43</v>
      </c>
      <c r="I11" s="38" t="s">
        <v>44</v>
      </c>
      <c r="J11" s="37" t="s">
        <v>44</v>
      </c>
      <c r="K11" s="38" t="s">
        <v>44</v>
      </c>
      <c r="L11" s="37">
        <v>1101</v>
      </c>
      <c r="M11" s="37">
        <v>3516</v>
      </c>
      <c r="N11" s="37">
        <v>8909</v>
      </c>
      <c r="O11" s="37">
        <v>33754</v>
      </c>
      <c r="P11" s="38">
        <f t="shared" ref="P11:P57" si="4">Q11+V11</f>
        <v>67.6</v>
      </c>
      <c r="Q11" s="36">
        <f t="shared" ref="Q11:Q57" si="5">R11+S11+T11+U11</f>
        <v>67.6</v>
      </c>
      <c r="R11" s="36">
        <v>67.6</v>
      </c>
      <c r="S11" s="36"/>
      <c r="T11" s="36"/>
      <c r="U11" s="36"/>
      <c r="V11" s="36"/>
      <c r="W11" s="36" t="s">
        <v>45</v>
      </c>
      <c r="X11" s="36" t="s">
        <v>46</v>
      </c>
      <c r="Y11" s="32" t="s">
        <v>47</v>
      </c>
      <c r="Z11" s="38" t="s">
        <v>48</v>
      </c>
      <c r="AA11" s="77"/>
    </row>
    <row r="12" s="6" customFormat="1" ht="165" customHeight="1" spans="1:27">
      <c r="A12" s="32" t="s">
        <v>49</v>
      </c>
      <c r="B12" s="34" t="s">
        <v>50</v>
      </c>
      <c r="C12" s="34" t="s">
        <v>51</v>
      </c>
      <c r="D12" s="32" t="s">
        <v>40</v>
      </c>
      <c r="E12" s="34" t="s">
        <v>52</v>
      </c>
      <c r="F12" s="37">
        <v>1</v>
      </c>
      <c r="G12" s="37" t="s">
        <v>53</v>
      </c>
      <c r="H12" s="37" t="s">
        <v>54</v>
      </c>
      <c r="I12" s="37" t="s">
        <v>55</v>
      </c>
      <c r="J12" s="37" t="s">
        <v>44</v>
      </c>
      <c r="K12" s="37" t="s">
        <v>44</v>
      </c>
      <c r="L12" s="38">
        <v>2032</v>
      </c>
      <c r="M12" s="38">
        <v>7097</v>
      </c>
      <c r="N12" s="38">
        <v>9441</v>
      </c>
      <c r="O12" s="38">
        <v>35771</v>
      </c>
      <c r="P12" s="38">
        <f t="shared" si="4"/>
        <v>82</v>
      </c>
      <c r="Q12" s="36">
        <f t="shared" si="5"/>
        <v>82</v>
      </c>
      <c r="R12" s="38">
        <v>82</v>
      </c>
      <c r="S12" s="38"/>
      <c r="T12" s="77"/>
      <c r="U12" s="77"/>
      <c r="V12" s="77"/>
      <c r="W12" s="37" t="s">
        <v>56</v>
      </c>
      <c r="X12" s="37" t="s">
        <v>46</v>
      </c>
      <c r="Y12" s="32" t="s">
        <v>47</v>
      </c>
      <c r="Z12" s="38" t="s">
        <v>57</v>
      </c>
      <c r="AA12" s="77"/>
    </row>
    <row r="13" s="6" customFormat="1" ht="92" customHeight="1" spans="1:27">
      <c r="A13" s="32" t="s">
        <v>58</v>
      </c>
      <c r="B13" s="34" t="s">
        <v>59</v>
      </c>
      <c r="C13" s="34" t="s">
        <v>60</v>
      </c>
      <c r="D13" s="32" t="s">
        <v>40</v>
      </c>
      <c r="E13" s="34" t="s">
        <v>61</v>
      </c>
      <c r="F13" s="38">
        <v>1</v>
      </c>
      <c r="G13" s="37" t="s">
        <v>62</v>
      </c>
      <c r="H13" s="37" t="s">
        <v>63</v>
      </c>
      <c r="I13" s="38" t="s">
        <v>55</v>
      </c>
      <c r="J13" s="38" t="s">
        <v>44</v>
      </c>
      <c r="K13" s="64" t="s">
        <v>44</v>
      </c>
      <c r="L13" s="39">
        <v>728</v>
      </c>
      <c r="M13" s="39">
        <v>2553</v>
      </c>
      <c r="N13" s="37">
        <v>4039</v>
      </c>
      <c r="O13" s="39">
        <v>14899</v>
      </c>
      <c r="P13" s="38">
        <f t="shared" si="4"/>
        <v>17.4</v>
      </c>
      <c r="Q13" s="36">
        <f t="shared" si="5"/>
        <v>17.4</v>
      </c>
      <c r="R13" s="38">
        <v>17.4</v>
      </c>
      <c r="S13" s="38"/>
      <c r="T13" s="38"/>
      <c r="U13" s="38"/>
      <c r="V13" s="77"/>
      <c r="W13" s="37" t="s">
        <v>64</v>
      </c>
      <c r="X13" s="37" t="s">
        <v>46</v>
      </c>
      <c r="Y13" s="32" t="s">
        <v>47</v>
      </c>
      <c r="Z13" s="41" t="s">
        <v>65</v>
      </c>
      <c r="AA13" s="77"/>
    </row>
    <row r="14" s="6" customFormat="1" ht="138" customHeight="1" spans="1:27">
      <c r="A14" s="32" t="s">
        <v>66</v>
      </c>
      <c r="B14" s="37" t="s">
        <v>67</v>
      </c>
      <c r="C14" s="34" t="s">
        <v>68</v>
      </c>
      <c r="D14" s="32" t="s">
        <v>40</v>
      </c>
      <c r="E14" s="34" t="s">
        <v>69</v>
      </c>
      <c r="F14" s="38">
        <v>1</v>
      </c>
      <c r="G14" s="37" t="s">
        <v>70</v>
      </c>
      <c r="H14" s="37" t="s">
        <v>71</v>
      </c>
      <c r="I14" s="32" t="s">
        <v>44</v>
      </c>
      <c r="J14" s="32" t="s">
        <v>44</v>
      </c>
      <c r="K14" s="32" t="s">
        <v>44</v>
      </c>
      <c r="L14" s="38">
        <v>1822</v>
      </c>
      <c r="M14" s="38">
        <v>5498</v>
      </c>
      <c r="N14" s="38">
        <v>16146</v>
      </c>
      <c r="O14" s="38">
        <v>59849</v>
      </c>
      <c r="P14" s="38">
        <f t="shared" si="4"/>
        <v>73.7</v>
      </c>
      <c r="Q14" s="36">
        <f t="shared" si="5"/>
        <v>73.7</v>
      </c>
      <c r="R14" s="38">
        <v>73.7</v>
      </c>
      <c r="S14" s="38"/>
      <c r="T14" s="38"/>
      <c r="U14" s="38"/>
      <c r="V14" s="77"/>
      <c r="W14" s="37" t="s">
        <v>72</v>
      </c>
      <c r="X14" s="37" t="s">
        <v>46</v>
      </c>
      <c r="Y14" s="32" t="s">
        <v>47</v>
      </c>
      <c r="Z14" s="32" t="s">
        <v>73</v>
      </c>
      <c r="AA14" s="77"/>
    </row>
    <row r="15" s="6" customFormat="1" ht="150" customHeight="1" spans="1:27">
      <c r="A15" s="32" t="s">
        <v>74</v>
      </c>
      <c r="B15" s="34" t="s">
        <v>75</v>
      </c>
      <c r="C15" s="34" t="s">
        <v>76</v>
      </c>
      <c r="D15" s="32" t="s">
        <v>40</v>
      </c>
      <c r="E15" s="34" t="s">
        <v>77</v>
      </c>
      <c r="F15" s="38">
        <v>1</v>
      </c>
      <c r="G15" s="37" t="s">
        <v>78</v>
      </c>
      <c r="H15" s="37" t="s">
        <v>79</v>
      </c>
      <c r="I15" s="32" t="s">
        <v>44</v>
      </c>
      <c r="J15" s="32" t="s">
        <v>44</v>
      </c>
      <c r="K15" s="32" t="s">
        <v>44</v>
      </c>
      <c r="L15" s="39">
        <v>69</v>
      </c>
      <c r="M15" s="39">
        <v>235</v>
      </c>
      <c r="N15" s="37">
        <v>1374</v>
      </c>
      <c r="O15" s="39">
        <v>4245</v>
      </c>
      <c r="P15" s="38">
        <f t="shared" si="4"/>
        <v>120.9</v>
      </c>
      <c r="Q15" s="36">
        <f t="shared" si="5"/>
        <v>120.9</v>
      </c>
      <c r="R15" s="38">
        <v>120.9</v>
      </c>
      <c r="S15" s="38"/>
      <c r="T15" s="38"/>
      <c r="U15" s="38"/>
      <c r="V15" s="77"/>
      <c r="W15" s="37" t="s">
        <v>80</v>
      </c>
      <c r="X15" s="37" t="s">
        <v>46</v>
      </c>
      <c r="Y15" s="32" t="s">
        <v>47</v>
      </c>
      <c r="Z15" s="32" t="s">
        <v>81</v>
      </c>
      <c r="AA15" s="77"/>
    </row>
    <row r="16" s="7" customFormat="1" ht="91" customHeight="1" spans="1:27">
      <c r="A16" s="32" t="s">
        <v>82</v>
      </c>
      <c r="B16" s="37" t="s">
        <v>83</v>
      </c>
      <c r="C16" s="34" t="s">
        <v>84</v>
      </c>
      <c r="D16" s="32" t="s">
        <v>40</v>
      </c>
      <c r="E16" s="34" t="s">
        <v>85</v>
      </c>
      <c r="F16" s="39">
        <v>1</v>
      </c>
      <c r="G16" s="39" t="s">
        <v>86</v>
      </c>
      <c r="H16" s="39" t="s">
        <v>87</v>
      </c>
      <c r="I16" s="38" t="s">
        <v>44</v>
      </c>
      <c r="J16" s="38" t="s">
        <v>44</v>
      </c>
      <c r="K16" s="38" t="s">
        <v>44</v>
      </c>
      <c r="L16" s="39">
        <v>1212</v>
      </c>
      <c r="M16" s="39">
        <v>4144</v>
      </c>
      <c r="N16" s="39">
        <v>4299</v>
      </c>
      <c r="O16" s="39">
        <v>15530</v>
      </c>
      <c r="P16" s="38">
        <f t="shared" si="4"/>
        <v>40.8</v>
      </c>
      <c r="Q16" s="36">
        <f t="shared" si="5"/>
        <v>40.8</v>
      </c>
      <c r="R16" s="37">
        <v>40.8</v>
      </c>
      <c r="S16" s="37"/>
      <c r="T16" s="37"/>
      <c r="U16" s="37"/>
      <c r="V16" s="51"/>
      <c r="W16" s="39" t="s">
        <v>88</v>
      </c>
      <c r="X16" s="39" t="s">
        <v>46</v>
      </c>
      <c r="Y16" s="32" t="s">
        <v>47</v>
      </c>
      <c r="Z16" s="39" t="s">
        <v>89</v>
      </c>
      <c r="AA16" s="51"/>
    </row>
    <row r="17" s="6" customFormat="1" ht="91" customHeight="1" spans="1:27">
      <c r="A17" s="32" t="s">
        <v>90</v>
      </c>
      <c r="B17" s="34" t="s">
        <v>91</v>
      </c>
      <c r="C17" s="34" t="s">
        <v>60</v>
      </c>
      <c r="D17" s="32" t="s">
        <v>40</v>
      </c>
      <c r="E17" s="34" t="s">
        <v>92</v>
      </c>
      <c r="F17" s="38">
        <v>1</v>
      </c>
      <c r="G17" s="37" t="s">
        <v>93</v>
      </c>
      <c r="H17" s="37" t="s">
        <v>94</v>
      </c>
      <c r="I17" s="37" t="s">
        <v>44</v>
      </c>
      <c r="J17" s="37" t="s">
        <v>44</v>
      </c>
      <c r="K17" s="37" t="s">
        <v>44</v>
      </c>
      <c r="L17" s="39">
        <v>265</v>
      </c>
      <c r="M17" s="39">
        <v>754</v>
      </c>
      <c r="N17" s="37">
        <v>2307</v>
      </c>
      <c r="O17" s="39">
        <v>8003</v>
      </c>
      <c r="P17" s="38">
        <f t="shared" si="4"/>
        <v>17.4</v>
      </c>
      <c r="Q17" s="36">
        <f t="shared" si="5"/>
        <v>17.4</v>
      </c>
      <c r="R17" s="38">
        <v>17.4</v>
      </c>
      <c r="S17" s="38"/>
      <c r="T17" s="38"/>
      <c r="U17" s="38"/>
      <c r="V17" s="77"/>
      <c r="W17" s="37" t="s">
        <v>95</v>
      </c>
      <c r="X17" s="37" t="s">
        <v>46</v>
      </c>
      <c r="Y17" s="32" t="s">
        <v>47</v>
      </c>
      <c r="Z17" s="37" t="s">
        <v>96</v>
      </c>
      <c r="AA17" s="77"/>
    </row>
    <row r="18" s="6" customFormat="1" ht="91" customHeight="1" spans="1:27">
      <c r="A18" s="32" t="s">
        <v>97</v>
      </c>
      <c r="B18" s="40" t="s">
        <v>98</v>
      </c>
      <c r="C18" s="40" t="s">
        <v>99</v>
      </c>
      <c r="D18" s="32" t="s">
        <v>40</v>
      </c>
      <c r="E18" s="40" t="s">
        <v>100</v>
      </c>
      <c r="F18" s="39">
        <v>1</v>
      </c>
      <c r="G18" s="41" t="s">
        <v>101</v>
      </c>
      <c r="H18" s="41" t="s">
        <v>102</v>
      </c>
      <c r="I18" s="40" t="s">
        <v>55</v>
      </c>
      <c r="J18" s="40" t="s">
        <v>44</v>
      </c>
      <c r="K18" s="40" t="s">
        <v>55</v>
      </c>
      <c r="L18" s="40" t="s">
        <v>103</v>
      </c>
      <c r="M18" s="40" t="s">
        <v>104</v>
      </c>
      <c r="N18" s="40" t="s">
        <v>105</v>
      </c>
      <c r="O18" s="40" t="s">
        <v>106</v>
      </c>
      <c r="P18" s="38">
        <f t="shared" si="4"/>
        <v>28.7</v>
      </c>
      <c r="Q18" s="36">
        <f t="shared" si="5"/>
        <v>28.7</v>
      </c>
      <c r="R18" s="37">
        <v>28.7</v>
      </c>
      <c r="S18" s="37"/>
      <c r="T18" s="37"/>
      <c r="U18" s="37"/>
      <c r="V18" s="51"/>
      <c r="W18" s="37" t="s">
        <v>107</v>
      </c>
      <c r="X18" s="37" t="s">
        <v>46</v>
      </c>
      <c r="Y18" s="32" t="s">
        <v>47</v>
      </c>
      <c r="Z18" s="32" t="s">
        <v>108</v>
      </c>
      <c r="AA18" s="77"/>
    </row>
    <row r="19" s="6" customFormat="1" ht="117" customHeight="1" spans="1:27">
      <c r="A19" s="32" t="s">
        <v>109</v>
      </c>
      <c r="B19" s="34" t="s">
        <v>110</v>
      </c>
      <c r="C19" s="34" t="s">
        <v>111</v>
      </c>
      <c r="D19" s="32" t="s">
        <v>40</v>
      </c>
      <c r="E19" s="34" t="s">
        <v>85</v>
      </c>
      <c r="F19" s="37">
        <v>1</v>
      </c>
      <c r="G19" s="37" t="s">
        <v>112</v>
      </c>
      <c r="H19" s="37" t="s">
        <v>113</v>
      </c>
      <c r="I19" s="38" t="s">
        <v>44</v>
      </c>
      <c r="J19" s="38" t="s">
        <v>44</v>
      </c>
      <c r="K19" s="38" t="s">
        <v>44</v>
      </c>
      <c r="L19" s="38">
        <v>1538</v>
      </c>
      <c r="M19" s="38">
        <v>5048</v>
      </c>
      <c r="N19" s="38">
        <v>7132</v>
      </c>
      <c r="O19" s="38">
        <v>27820</v>
      </c>
      <c r="P19" s="38">
        <f t="shared" si="4"/>
        <v>42.9</v>
      </c>
      <c r="Q19" s="36">
        <f t="shared" si="5"/>
        <v>42.9</v>
      </c>
      <c r="R19" s="37">
        <v>42.9</v>
      </c>
      <c r="S19" s="37"/>
      <c r="T19" s="38"/>
      <c r="U19" s="38"/>
      <c r="V19" s="33"/>
      <c r="W19" s="37" t="s">
        <v>114</v>
      </c>
      <c r="X19" s="33" t="s">
        <v>46</v>
      </c>
      <c r="Y19" s="32" t="s">
        <v>47</v>
      </c>
      <c r="Z19" s="33" t="s">
        <v>115</v>
      </c>
      <c r="AA19" s="77"/>
    </row>
    <row r="20" s="6" customFormat="1" ht="92" customHeight="1" spans="1:27">
      <c r="A20" s="32" t="s">
        <v>116</v>
      </c>
      <c r="B20" s="34" t="s">
        <v>117</v>
      </c>
      <c r="C20" s="34" t="s">
        <v>118</v>
      </c>
      <c r="D20" s="32" t="s">
        <v>40</v>
      </c>
      <c r="E20" s="34" t="s">
        <v>61</v>
      </c>
      <c r="F20" s="37">
        <v>1</v>
      </c>
      <c r="G20" s="37" t="s">
        <v>119</v>
      </c>
      <c r="H20" s="37" t="s">
        <v>120</v>
      </c>
      <c r="I20" s="37" t="s">
        <v>44</v>
      </c>
      <c r="J20" s="37" t="s">
        <v>44</v>
      </c>
      <c r="K20" s="37" t="s">
        <v>44</v>
      </c>
      <c r="L20" s="39">
        <v>412</v>
      </c>
      <c r="M20" s="39">
        <v>1373</v>
      </c>
      <c r="N20" s="37">
        <v>2230</v>
      </c>
      <c r="O20" s="39">
        <v>8354</v>
      </c>
      <c r="P20" s="38">
        <f t="shared" si="4"/>
        <v>12.2</v>
      </c>
      <c r="Q20" s="36">
        <f t="shared" si="5"/>
        <v>12.2</v>
      </c>
      <c r="R20" s="38">
        <v>12.2</v>
      </c>
      <c r="S20" s="38"/>
      <c r="T20" s="77"/>
      <c r="U20" s="77"/>
      <c r="V20" s="77"/>
      <c r="W20" s="37" t="s">
        <v>121</v>
      </c>
      <c r="X20" s="33" t="s">
        <v>46</v>
      </c>
      <c r="Y20" s="32" t="s">
        <v>47</v>
      </c>
      <c r="Z20" s="38" t="s">
        <v>122</v>
      </c>
      <c r="AA20" s="77"/>
    </row>
    <row r="21" s="6" customFormat="1" ht="126" customHeight="1" spans="1:27">
      <c r="A21" s="32" t="s">
        <v>123</v>
      </c>
      <c r="B21" s="37" t="s">
        <v>124</v>
      </c>
      <c r="C21" s="34" t="s">
        <v>125</v>
      </c>
      <c r="D21" s="32" t="s">
        <v>40</v>
      </c>
      <c r="E21" s="34" t="s">
        <v>126</v>
      </c>
      <c r="F21" s="38">
        <v>1</v>
      </c>
      <c r="G21" s="37" t="s">
        <v>127</v>
      </c>
      <c r="H21" s="37" t="s">
        <v>128</v>
      </c>
      <c r="I21" s="38" t="s">
        <v>44</v>
      </c>
      <c r="J21" s="38" t="s">
        <v>44</v>
      </c>
      <c r="K21" s="38" t="s">
        <v>44</v>
      </c>
      <c r="L21" s="39">
        <v>1770</v>
      </c>
      <c r="M21" s="39">
        <v>5805</v>
      </c>
      <c r="N21" s="37">
        <v>12376</v>
      </c>
      <c r="O21" s="39">
        <v>46867</v>
      </c>
      <c r="P21" s="38">
        <f t="shared" si="4"/>
        <v>86.2</v>
      </c>
      <c r="Q21" s="36">
        <f t="shared" si="5"/>
        <v>86.2</v>
      </c>
      <c r="R21" s="38">
        <v>86.2</v>
      </c>
      <c r="S21" s="38"/>
      <c r="T21" s="38"/>
      <c r="U21" s="38"/>
      <c r="V21" s="77"/>
      <c r="W21" s="37" t="s">
        <v>129</v>
      </c>
      <c r="X21" s="33" t="s">
        <v>46</v>
      </c>
      <c r="Y21" s="32" t="s">
        <v>47</v>
      </c>
      <c r="Z21" s="38" t="s">
        <v>130</v>
      </c>
      <c r="AA21" s="77"/>
    </row>
    <row r="22" s="6" customFormat="1" ht="129" customHeight="1" spans="1:27">
      <c r="A22" s="32" t="s">
        <v>131</v>
      </c>
      <c r="B22" s="32" t="s">
        <v>132</v>
      </c>
      <c r="C22" s="40" t="s">
        <v>133</v>
      </c>
      <c r="D22" s="32" t="s">
        <v>40</v>
      </c>
      <c r="E22" s="42" t="s">
        <v>134</v>
      </c>
      <c r="F22" s="43">
        <v>1</v>
      </c>
      <c r="G22" s="32" t="s">
        <v>101</v>
      </c>
      <c r="H22" s="32" t="s">
        <v>135</v>
      </c>
      <c r="I22" s="32" t="s">
        <v>44</v>
      </c>
      <c r="J22" s="32" t="s">
        <v>44</v>
      </c>
      <c r="K22" s="32" t="s">
        <v>44</v>
      </c>
      <c r="L22" s="43">
        <v>151</v>
      </c>
      <c r="M22" s="43">
        <v>450</v>
      </c>
      <c r="N22" s="43">
        <v>1000</v>
      </c>
      <c r="O22" s="43">
        <v>3775</v>
      </c>
      <c r="P22" s="38">
        <f t="shared" si="4"/>
        <v>92</v>
      </c>
      <c r="Q22" s="36">
        <f t="shared" si="5"/>
        <v>92</v>
      </c>
      <c r="R22" s="32"/>
      <c r="S22" s="43">
        <v>92</v>
      </c>
      <c r="T22" s="43"/>
      <c r="U22" s="32"/>
      <c r="V22" s="42"/>
      <c r="W22" s="32" t="s">
        <v>107</v>
      </c>
      <c r="X22" s="32" t="s">
        <v>46</v>
      </c>
      <c r="Y22" s="32" t="s">
        <v>136</v>
      </c>
      <c r="Z22" s="32" t="s">
        <v>108</v>
      </c>
      <c r="AA22" s="77"/>
    </row>
    <row r="23" s="6" customFormat="1" ht="105" customHeight="1" spans="1:27">
      <c r="A23" s="32" t="s">
        <v>137</v>
      </c>
      <c r="B23" s="32" t="s">
        <v>138</v>
      </c>
      <c r="C23" s="42" t="s">
        <v>139</v>
      </c>
      <c r="D23" s="32" t="s">
        <v>40</v>
      </c>
      <c r="E23" s="42" t="s">
        <v>140</v>
      </c>
      <c r="F23" s="44">
        <v>1</v>
      </c>
      <c r="G23" s="32" t="s">
        <v>70</v>
      </c>
      <c r="H23" s="32" t="s">
        <v>141</v>
      </c>
      <c r="I23" s="32" t="s">
        <v>44</v>
      </c>
      <c r="J23" s="32" t="s">
        <v>44</v>
      </c>
      <c r="K23" s="32" t="s">
        <v>44</v>
      </c>
      <c r="L23" s="43">
        <v>175</v>
      </c>
      <c r="M23" s="43">
        <v>607</v>
      </c>
      <c r="N23" s="43">
        <v>1259</v>
      </c>
      <c r="O23" s="43">
        <v>4753</v>
      </c>
      <c r="P23" s="38">
        <f t="shared" si="4"/>
        <v>267</v>
      </c>
      <c r="Q23" s="36">
        <f t="shared" si="5"/>
        <v>267</v>
      </c>
      <c r="R23" s="43">
        <v>267</v>
      </c>
      <c r="S23" s="43"/>
      <c r="T23" s="42"/>
      <c r="U23" s="42"/>
      <c r="V23" s="42"/>
      <c r="W23" s="32" t="s">
        <v>72</v>
      </c>
      <c r="X23" s="32" t="s">
        <v>46</v>
      </c>
      <c r="Y23" s="32" t="s">
        <v>47</v>
      </c>
      <c r="Z23" s="32" t="s">
        <v>73</v>
      </c>
      <c r="AA23" s="77"/>
    </row>
    <row r="24" s="5" customFormat="1" ht="105" customHeight="1" spans="1:27">
      <c r="A24" s="32" t="s">
        <v>142</v>
      </c>
      <c r="B24" s="34" t="s">
        <v>143</v>
      </c>
      <c r="C24" s="34" t="s">
        <v>144</v>
      </c>
      <c r="D24" s="32" t="s">
        <v>40</v>
      </c>
      <c r="E24" s="34" t="s">
        <v>145</v>
      </c>
      <c r="F24" s="39">
        <v>1</v>
      </c>
      <c r="G24" s="41" t="s">
        <v>101</v>
      </c>
      <c r="H24" s="41" t="s">
        <v>146</v>
      </c>
      <c r="I24" s="41" t="s">
        <v>55</v>
      </c>
      <c r="J24" s="41" t="s">
        <v>44</v>
      </c>
      <c r="K24" s="32" t="s">
        <v>44</v>
      </c>
      <c r="L24" s="43">
        <v>357</v>
      </c>
      <c r="M24" s="43">
        <v>1125</v>
      </c>
      <c r="N24" s="43">
        <v>1566</v>
      </c>
      <c r="O24" s="43">
        <v>5840</v>
      </c>
      <c r="P24" s="38">
        <f t="shared" si="4"/>
        <v>102</v>
      </c>
      <c r="Q24" s="36">
        <f t="shared" si="5"/>
        <v>102</v>
      </c>
      <c r="R24" s="39">
        <v>102</v>
      </c>
      <c r="S24" s="41"/>
      <c r="T24" s="41"/>
      <c r="U24" s="38"/>
      <c r="V24" s="38"/>
      <c r="W24" s="37" t="s">
        <v>107</v>
      </c>
      <c r="X24" s="37" t="s">
        <v>46</v>
      </c>
      <c r="Y24" s="38" t="s">
        <v>147</v>
      </c>
      <c r="Z24" s="32" t="s">
        <v>108</v>
      </c>
      <c r="AA24" s="77"/>
    </row>
    <row r="25" s="8" customFormat="1" ht="128" customHeight="1" spans="1:27">
      <c r="A25" s="32" t="s">
        <v>148</v>
      </c>
      <c r="B25" s="32" t="s">
        <v>149</v>
      </c>
      <c r="C25" s="40" t="s">
        <v>150</v>
      </c>
      <c r="D25" s="32" t="s">
        <v>40</v>
      </c>
      <c r="E25" s="40" t="s">
        <v>151</v>
      </c>
      <c r="F25" s="37">
        <v>1</v>
      </c>
      <c r="G25" s="37" t="s">
        <v>53</v>
      </c>
      <c r="H25" s="32" t="s">
        <v>152</v>
      </c>
      <c r="I25" s="37" t="s">
        <v>44</v>
      </c>
      <c r="J25" s="37" t="s">
        <v>44</v>
      </c>
      <c r="K25" s="37" t="s">
        <v>44</v>
      </c>
      <c r="L25" s="32">
        <v>144</v>
      </c>
      <c r="M25" s="32">
        <v>511</v>
      </c>
      <c r="N25" s="32">
        <v>903</v>
      </c>
      <c r="O25" s="32">
        <v>3573</v>
      </c>
      <c r="P25" s="38">
        <f t="shared" si="4"/>
        <v>155</v>
      </c>
      <c r="Q25" s="36">
        <f t="shared" si="5"/>
        <v>155</v>
      </c>
      <c r="R25" s="38"/>
      <c r="S25" s="37">
        <v>155</v>
      </c>
      <c r="T25" s="24"/>
      <c r="U25" s="24"/>
      <c r="V25" s="34"/>
      <c r="W25" s="34" t="s">
        <v>56</v>
      </c>
      <c r="X25" s="37" t="s">
        <v>46</v>
      </c>
      <c r="Y25" s="41" t="s">
        <v>153</v>
      </c>
      <c r="Z25" s="38" t="s">
        <v>57</v>
      </c>
      <c r="AA25" s="37"/>
    </row>
    <row r="26" s="5" customFormat="1" ht="120" customHeight="1" spans="1:27">
      <c r="A26" s="32" t="s">
        <v>154</v>
      </c>
      <c r="B26" s="32" t="s">
        <v>155</v>
      </c>
      <c r="C26" s="40" t="s">
        <v>156</v>
      </c>
      <c r="D26" s="32" t="s">
        <v>40</v>
      </c>
      <c r="E26" s="42" t="s">
        <v>157</v>
      </c>
      <c r="F26" s="43">
        <v>1</v>
      </c>
      <c r="G26" s="32" t="s">
        <v>62</v>
      </c>
      <c r="H26" s="32" t="s">
        <v>158</v>
      </c>
      <c r="I26" s="64" t="s">
        <v>44</v>
      </c>
      <c r="J26" s="64" t="s">
        <v>44</v>
      </c>
      <c r="K26" s="64" t="s">
        <v>44</v>
      </c>
      <c r="L26" s="64">
        <v>76</v>
      </c>
      <c r="M26" s="64">
        <v>236</v>
      </c>
      <c r="N26" s="64">
        <v>565</v>
      </c>
      <c r="O26" s="64">
        <v>2136</v>
      </c>
      <c r="P26" s="38">
        <f t="shared" si="4"/>
        <v>50</v>
      </c>
      <c r="Q26" s="36">
        <f t="shared" si="5"/>
        <v>50</v>
      </c>
      <c r="R26" s="43"/>
      <c r="S26" s="43">
        <v>50</v>
      </c>
      <c r="T26" s="42"/>
      <c r="U26" s="42"/>
      <c r="V26" s="42"/>
      <c r="W26" s="32" t="s">
        <v>64</v>
      </c>
      <c r="X26" s="32" t="s">
        <v>46</v>
      </c>
      <c r="Y26" s="32" t="s">
        <v>159</v>
      </c>
      <c r="Z26" s="41" t="s">
        <v>65</v>
      </c>
      <c r="AA26" s="77"/>
    </row>
    <row r="27" s="5" customFormat="1" ht="131" customHeight="1" spans="1:27">
      <c r="A27" s="32" t="s">
        <v>160</v>
      </c>
      <c r="B27" s="33" t="s">
        <v>161</v>
      </c>
      <c r="C27" s="45" t="s">
        <v>162</v>
      </c>
      <c r="D27" s="32" t="s">
        <v>40</v>
      </c>
      <c r="E27" s="35" t="s">
        <v>163</v>
      </c>
      <c r="F27" s="43">
        <v>1</v>
      </c>
      <c r="G27" s="32" t="s">
        <v>42</v>
      </c>
      <c r="H27" s="32" t="s">
        <v>164</v>
      </c>
      <c r="I27" s="38" t="s">
        <v>44</v>
      </c>
      <c r="J27" s="37" t="s">
        <v>44</v>
      </c>
      <c r="K27" s="38" t="s">
        <v>44</v>
      </c>
      <c r="L27" s="43">
        <v>60</v>
      </c>
      <c r="M27" s="43">
        <v>218</v>
      </c>
      <c r="N27" s="43">
        <v>470</v>
      </c>
      <c r="O27" s="43">
        <v>1700</v>
      </c>
      <c r="P27" s="38">
        <f t="shared" si="4"/>
        <v>124.508</v>
      </c>
      <c r="Q27" s="36">
        <f t="shared" si="5"/>
        <v>124.508</v>
      </c>
      <c r="R27" s="43"/>
      <c r="S27" s="43">
        <v>124.508</v>
      </c>
      <c r="T27" s="43"/>
      <c r="U27" s="42"/>
      <c r="V27" s="42"/>
      <c r="W27" s="32" t="s">
        <v>45</v>
      </c>
      <c r="X27" s="32" t="s">
        <v>46</v>
      </c>
      <c r="Y27" s="41" t="s">
        <v>159</v>
      </c>
      <c r="Z27" s="38" t="s">
        <v>48</v>
      </c>
      <c r="AA27" s="77"/>
    </row>
    <row r="28" s="9" customFormat="1" ht="31" customHeight="1" spans="1:27">
      <c r="A28" s="46" t="s">
        <v>165</v>
      </c>
      <c r="B28" s="47"/>
      <c r="C28" s="48"/>
      <c r="D28" s="46"/>
      <c r="E28" s="49"/>
      <c r="F28" s="50">
        <f>SUM(F29:F30)</f>
        <v>2</v>
      </c>
      <c r="G28" s="50"/>
      <c r="H28" s="50"/>
      <c r="I28" s="50"/>
      <c r="J28" s="50"/>
      <c r="K28" s="50"/>
      <c r="L28" s="50">
        <f t="shared" ref="L28:O28" si="6">SUM(L29:L30)</f>
        <v>107</v>
      </c>
      <c r="M28" s="50">
        <f t="shared" si="6"/>
        <v>360</v>
      </c>
      <c r="N28" s="50">
        <f t="shared" si="6"/>
        <v>965</v>
      </c>
      <c r="O28" s="50">
        <f t="shared" si="6"/>
        <v>3614</v>
      </c>
      <c r="P28" s="38">
        <f t="shared" si="4"/>
        <v>574.9</v>
      </c>
      <c r="Q28" s="36">
        <f t="shared" si="5"/>
        <v>574.9</v>
      </c>
      <c r="R28" s="50">
        <f>SUM(R29:R30)</f>
        <v>0</v>
      </c>
      <c r="S28" s="50">
        <f>SUM(S29:S30)</f>
        <v>574.9</v>
      </c>
      <c r="T28" s="50"/>
      <c r="U28" s="50"/>
      <c r="V28" s="28"/>
      <c r="W28" s="46"/>
      <c r="X28" s="46"/>
      <c r="Y28" s="23"/>
      <c r="Z28" s="29"/>
      <c r="AA28" s="80"/>
    </row>
    <row r="29" s="5" customFormat="1" ht="118" customHeight="1" spans="1:27">
      <c r="A29" s="32" t="s">
        <v>166</v>
      </c>
      <c r="B29" s="37" t="s">
        <v>167</v>
      </c>
      <c r="C29" s="34" t="s">
        <v>168</v>
      </c>
      <c r="D29" s="32" t="s">
        <v>40</v>
      </c>
      <c r="E29" s="51" t="s">
        <v>169</v>
      </c>
      <c r="F29" s="43">
        <v>1</v>
      </c>
      <c r="G29" s="37" t="s">
        <v>53</v>
      </c>
      <c r="H29" s="37" t="s">
        <v>170</v>
      </c>
      <c r="I29" s="37" t="s">
        <v>44</v>
      </c>
      <c r="J29" s="37" t="s">
        <v>44</v>
      </c>
      <c r="K29" s="37" t="s">
        <v>44</v>
      </c>
      <c r="L29" s="37">
        <v>65</v>
      </c>
      <c r="M29" s="37">
        <v>245</v>
      </c>
      <c r="N29" s="37">
        <v>645</v>
      </c>
      <c r="O29" s="37">
        <v>2514</v>
      </c>
      <c r="P29" s="38">
        <f t="shared" si="4"/>
        <v>424.7</v>
      </c>
      <c r="Q29" s="36">
        <f t="shared" si="5"/>
        <v>424.7</v>
      </c>
      <c r="R29" s="43"/>
      <c r="S29" s="43">
        <v>424.7</v>
      </c>
      <c r="T29" s="43"/>
      <c r="U29" s="42"/>
      <c r="V29" s="42"/>
      <c r="W29" s="37" t="s">
        <v>56</v>
      </c>
      <c r="X29" s="37" t="s">
        <v>171</v>
      </c>
      <c r="Y29" s="41" t="s">
        <v>159</v>
      </c>
      <c r="Z29" s="37" t="s">
        <v>57</v>
      </c>
      <c r="AA29" s="77"/>
    </row>
    <row r="30" s="5" customFormat="1" ht="118" customHeight="1" spans="1:27">
      <c r="A30" s="32" t="s">
        <v>172</v>
      </c>
      <c r="B30" s="37" t="s">
        <v>173</v>
      </c>
      <c r="C30" s="34" t="s">
        <v>174</v>
      </c>
      <c r="D30" s="32" t="s">
        <v>40</v>
      </c>
      <c r="E30" s="51" t="s">
        <v>175</v>
      </c>
      <c r="F30" s="43">
        <v>1</v>
      </c>
      <c r="G30" s="37" t="s">
        <v>42</v>
      </c>
      <c r="H30" s="37" t="s">
        <v>176</v>
      </c>
      <c r="I30" s="65" t="s">
        <v>44</v>
      </c>
      <c r="J30" s="64" t="s">
        <v>44</v>
      </c>
      <c r="K30" s="65" t="s">
        <v>44</v>
      </c>
      <c r="L30" s="66">
        <v>42</v>
      </c>
      <c r="M30" s="66">
        <v>115</v>
      </c>
      <c r="N30" s="66">
        <v>320</v>
      </c>
      <c r="O30" s="66">
        <v>1100</v>
      </c>
      <c r="P30" s="38">
        <f t="shared" si="4"/>
        <v>150.2</v>
      </c>
      <c r="Q30" s="36">
        <f t="shared" si="5"/>
        <v>150.2</v>
      </c>
      <c r="R30" s="43"/>
      <c r="S30" s="43">
        <v>150.2</v>
      </c>
      <c r="T30" s="43"/>
      <c r="U30" s="42"/>
      <c r="V30" s="42"/>
      <c r="W30" s="37" t="s">
        <v>45</v>
      </c>
      <c r="X30" s="37" t="s">
        <v>171</v>
      </c>
      <c r="Y30" s="41" t="s">
        <v>159</v>
      </c>
      <c r="Z30" s="38" t="s">
        <v>48</v>
      </c>
      <c r="AA30" s="77"/>
    </row>
    <row r="31" s="5" customFormat="1" ht="32" customHeight="1" spans="1:27">
      <c r="A31" s="28" t="s">
        <v>177</v>
      </c>
      <c r="B31" s="29"/>
      <c r="C31" s="30"/>
      <c r="D31" s="29"/>
      <c r="E31" s="30"/>
      <c r="F31" s="31">
        <f>F32+F34</f>
        <v>5</v>
      </c>
      <c r="G31" s="31"/>
      <c r="H31" s="31"/>
      <c r="I31" s="31"/>
      <c r="J31" s="31"/>
      <c r="K31" s="31"/>
      <c r="L31" s="31">
        <f t="shared" ref="L31:O31" si="7">L32+L34</f>
        <v>551</v>
      </c>
      <c r="M31" s="31">
        <f t="shared" si="7"/>
        <v>1755</v>
      </c>
      <c r="N31" s="31">
        <f t="shared" si="7"/>
        <v>3328</v>
      </c>
      <c r="O31" s="31">
        <f t="shared" si="7"/>
        <v>12126</v>
      </c>
      <c r="P31" s="38">
        <f t="shared" si="4"/>
        <v>1380.642</v>
      </c>
      <c r="Q31" s="36">
        <f t="shared" si="5"/>
        <v>1380.642</v>
      </c>
      <c r="R31" s="31">
        <f>R32+R34</f>
        <v>919.6</v>
      </c>
      <c r="S31" s="31">
        <f>S32+S34</f>
        <v>461.042</v>
      </c>
      <c r="T31" s="31"/>
      <c r="U31" s="31"/>
      <c r="V31" s="29"/>
      <c r="W31" s="29"/>
      <c r="X31" s="29"/>
      <c r="Y31" s="29"/>
      <c r="Z31" s="29"/>
      <c r="AA31" s="80"/>
    </row>
    <row r="32" s="5" customFormat="1" ht="57" customHeight="1" spans="1:27">
      <c r="A32" s="28" t="s">
        <v>178</v>
      </c>
      <c r="B32" s="29"/>
      <c r="C32" s="30"/>
      <c r="D32" s="29"/>
      <c r="E32" s="30"/>
      <c r="F32" s="31">
        <f>SUM(F33:F33)</f>
        <v>1</v>
      </c>
      <c r="G32" s="31"/>
      <c r="H32" s="31"/>
      <c r="I32" s="63"/>
      <c r="J32" s="63"/>
      <c r="K32" s="63"/>
      <c r="L32" s="63">
        <f t="shared" ref="L32:O32" si="8">SUM(L33:L33)</f>
        <v>111</v>
      </c>
      <c r="M32" s="63">
        <f t="shared" si="8"/>
        <v>312</v>
      </c>
      <c r="N32" s="63">
        <f t="shared" si="8"/>
        <v>836</v>
      </c>
      <c r="O32" s="63">
        <f t="shared" si="8"/>
        <v>2921</v>
      </c>
      <c r="P32" s="38">
        <f t="shared" si="4"/>
        <v>180</v>
      </c>
      <c r="Q32" s="36">
        <f t="shared" si="5"/>
        <v>180</v>
      </c>
      <c r="R32" s="31">
        <f>SUM(R33:R33)</f>
        <v>180</v>
      </c>
      <c r="S32" s="31"/>
      <c r="T32" s="31"/>
      <c r="U32" s="31"/>
      <c r="V32" s="31"/>
      <c r="W32" s="29"/>
      <c r="X32" s="29"/>
      <c r="Y32" s="29"/>
      <c r="Z32" s="29"/>
      <c r="AA32" s="80"/>
    </row>
    <row r="33" s="7" customFormat="1" ht="201" customHeight="1" spans="1:27">
      <c r="A33" s="32" t="s">
        <v>179</v>
      </c>
      <c r="B33" s="37" t="s">
        <v>180</v>
      </c>
      <c r="C33" s="34" t="s">
        <v>181</v>
      </c>
      <c r="D33" s="32" t="s">
        <v>40</v>
      </c>
      <c r="E33" s="34" t="s">
        <v>182</v>
      </c>
      <c r="F33" s="37">
        <v>1</v>
      </c>
      <c r="G33" s="37" t="s">
        <v>93</v>
      </c>
      <c r="H33" s="37" t="s">
        <v>183</v>
      </c>
      <c r="I33" s="37" t="s">
        <v>44</v>
      </c>
      <c r="J33" s="37" t="s">
        <v>44</v>
      </c>
      <c r="K33" s="37" t="s">
        <v>44</v>
      </c>
      <c r="L33" s="37">
        <v>111</v>
      </c>
      <c r="M33" s="37">
        <v>312</v>
      </c>
      <c r="N33" s="37">
        <v>836</v>
      </c>
      <c r="O33" s="37">
        <v>2921</v>
      </c>
      <c r="P33" s="38">
        <f t="shared" si="4"/>
        <v>180</v>
      </c>
      <c r="Q33" s="36">
        <f t="shared" si="5"/>
        <v>180</v>
      </c>
      <c r="R33" s="37">
        <v>180</v>
      </c>
      <c r="S33" s="37"/>
      <c r="T33" s="37"/>
      <c r="U33" s="37"/>
      <c r="V33" s="37"/>
      <c r="W33" s="37" t="s">
        <v>95</v>
      </c>
      <c r="X33" s="37" t="s">
        <v>46</v>
      </c>
      <c r="Y33" s="41" t="s">
        <v>184</v>
      </c>
      <c r="Z33" s="37" t="s">
        <v>96</v>
      </c>
      <c r="AA33" s="51"/>
    </row>
    <row r="34" s="5" customFormat="1" ht="28" customHeight="1" spans="1:27">
      <c r="A34" s="28" t="s">
        <v>185</v>
      </c>
      <c r="B34" s="46"/>
      <c r="C34" s="28"/>
      <c r="D34" s="46"/>
      <c r="E34" s="28"/>
      <c r="F34" s="50">
        <f t="shared" ref="F34:O34" si="9">SUM(F35:F38)</f>
        <v>4</v>
      </c>
      <c r="G34" s="50"/>
      <c r="H34" s="50"/>
      <c r="I34" s="43">
        <f t="shared" si="9"/>
        <v>0</v>
      </c>
      <c r="J34" s="43">
        <f t="shared" si="9"/>
        <v>0</v>
      </c>
      <c r="K34" s="43">
        <f t="shared" si="9"/>
        <v>0</v>
      </c>
      <c r="L34" s="43">
        <f t="shared" si="9"/>
        <v>440</v>
      </c>
      <c r="M34" s="43">
        <f t="shared" si="9"/>
        <v>1443</v>
      </c>
      <c r="N34" s="43">
        <f t="shared" si="9"/>
        <v>2492</v>
      </c>
      <c r="O34" s="43">
        <f t="shared" si="9"/>
        <v>9205</v>
      </c>
      <c r="P34" s="38">
        <f t="shared" si="4"/>
        <v>1200.642</v>
      </c>
      <c r="Q34" s="36">
        <f t="shared" si="5"/>
        <v>1200.642</v>
      </c>
      <c r="R34" s="50">
        <f>SUM(R35:R38)</f>
        <v>739.6</v>
      </c>
      <c r="S34" s="50">
        <f>SUM(S35:S38)</f>
        <v>461.042</v>
      </c>
      <c r="T34" s="50"/>
      <c r="U34" s="50"/>
      <c r="V34" s="28"/>
      <c r="W34" s="46"/>
      <c r="X34" s="46"/>
      <c r="Y34" s="46"/>
      <c r="Z34" s="46"/>
      <c r="AA34" s="80"/>
    </row>
    <row r="35" s="6" customFormat="1" ht="142" customHeight="1" spans="1:27">
      <c r="A35" s="32" t="s">
        <v>186</v>
      </c>
      <c r="B35" s="32" t="s">
        <v>187</v>
      </c>
      <c r="C35" s="40" t="s">
        <v>188</v>
      </c>
      <c r="D35" s="32" t="s">
        <v>40</v>
      </c>
      <c r="E35" s="42" t="s">
        <v>189</v>
      </c>
      <c r="F35" s="43">
        <v>1</v>
      </c>
      <c r="G35" s="32" t="s">
        <v>190</v>
      </c>
      <c r="H35" s="32" t="s">
        <v>191</v>
      </c>
      <c r="I35" s="32" t="s">
        <v>55</v>
      </c>
      <c r="J35" s="32" t="s">
        <v>44</v>
      </c>
      <c r="K35" s="32" t="s">
        <v>44</v>
      </c>
      <c r="L35" s="32" t="s">
        <v>192</v>
      </c>
      <c r="M35" s="32" t="s">
        <v>193</v>
      </c>
      <c r="N35" s="32" t="s">
        <v>194</v>
      </c>
      <c r="O35" s="32" t="s">
        <v>195</v>
      </c>
      <c r="P35" s="38">
        <f t="shared" si="4"/>
        <v>150</v>
      </c>
      <c r="Q35" s="36">
        <f t="shared" si="5"/>
        <v>150</v>
      </c>
      <c r="R35" s="43"/>
      <c r="S35" s="43">
        <v>150</v>
      </c>
      <c r="T35" s="42"/>
      <c r="U35" s="32"/>
      <c r="V35" s="42"/>
      <c r="W35" s="32" t="s">
        <v>196</v>
      </c>
      <c r="X35" s="32" t="s">
        <v>46</v>
      </c>
      <c r="Y35" s="41" t="s">
        <v>184</v>
      </c>
      <c r="Z35" s="32" t="s">
        <v>197</v>
      </c>
      <c r="AA35" s="77"/>
    </row>
    <row r="36" s="6" customFormat="1" ht="126" customHeight="1" spans="1:27">
      <c r="A36" s="32" t="s">
        <v>198</v>
      </c>
      <c r="B36" s="33" t="s">
        <v>199</v>
      </c>
      <c r="C36" s="35" t="s">
        <v>200</v>
      </c>
      <c r="D36" s="32" t="s">
        <v>40</v>
      </c>
      <c r="E36" s="35" t="s">
        <v>201</v>
      </c>
      <c r="F36" s="37">
        <v>1</v>
      </c>
      <c r="G36" s="37" t="s">
        <v>42</v>
      </c>
      <c r="H36" s="37" t="s">
        <v>202</v>
      </c>
      <c r="I36" s="37" t="s">
        <v>44</v>
      </c>
      <c r="J36" s="37" t="s">
        <v>44</v>
      </c>
      <c r="K36" s="37" t="s">
        <v>44</v>
      </c>
      <c r="L36" s="37">
        <v>114</v>
      </c>
      <c r="M36" s="37">
        <v>358</v>
      </c>
      <c r="N36" s="37">
        <v>962</v>
      </c>
      <c r="O36" s="37">
        <v>3598</v>
      </c>
      <c r="P36" s="38">
        <f t="shared" si="4"/>
        <v>240</v>
      </c>
      <c r="Q36" s="36">
        <f t="shared" si="5"/>
        <v>240</v>
      </c>
      <c r="R36" s="37"/>
      <c r="S36" s="37">
        <v>240</v>
      </c>
      <c r="T36" s="37"/>
      <c r="U36" s="37"/>
      <c r="V36" s="37"/>
      <c r="W36" s="37" t="s">
        <v>45</v>
      </c>
      <c r="X36" s="37" t="s">
        <v>46</v>
      </c>
      <c r="Y36" s="32" t="s">
        <v>136</v>
      </c>
      <c r="Z36" s="38" t="s">
        <v>48</v>
      </c>
      <c r="AA36" s="38"/>
    </row>
    <row r="37" s="6" customFormat="1" ht="246" customHeight="1" spans="1:27">
      <c r="A37" s="32" t="s">
        <v>203</v>
      </c>
      <c r="B37" s="41" t="s">
        <v>204</v>
      </c>
      <c r="C37" s="42" t="s">
        <v>205</v>
      </c>
      <c r="D37" s="32" t="s">
        <v>40</v>
      </c>
      <c r="E37" s="42" t="s">
        <v>206</v>
      </c>
      <c r="F37" s="39">
        <v>1</v>
      </c>
      <c r="G37" s="41" t="s">
        <v>62</v>
      </c>
      <c r="H37" s="41" t="s">
        <v>207</v>
      </c>
      <c r="I37" s="32" t="s">
        <v>55</v>
      </c>
      <c r="J37" s="32" t="s">
        <v>44</v>
      </c>
      <c r="K37" s="32" t="s">
        <v>44</v>
      </c>
      <c r="L37" s="32">
        <v>254</v>
      </c>
      <c r="M37" s="32">
        <v>865</v>
      </c>
      <c r="N37" s="32">
        <v>900</v>
      </c>
      <c r="O37" s="32">
        <v>3213</v>
      </c>
      <c r="P37" s="38">
        <f t="shared" si="4"/>
        <v>15.642</v>
      </c>
      <c r="Q37" s="36">
        <f t="shared" si="5"/>
        <v>15.642</v>
      </c>
      <c r="R37" s="38"/>
      <c r="S37" s="38">
        <v>15.642</v>
      </c>
      <c r="T37" s="38"/>
      <c r="U37" s="38"/>
      <c r="V37" s="38"/>
      <c r="W37" s="41" t="s">
        <v>64</v>
      </c>
      <c r="X37" s="41" t="s">
        <v>46</v>
      </c>
      <c r="Y37" s="37" t="s">
        <v>208</v>
      </c>
      <c r="Z37" s="41" t="s">
        <v>65</v>
      </c>
      <c r="AA37" s="77"/>
    </row>
    <row r="38" s="5" customFormat="1" ht="121" customHeight="1" spans="1:27">
      <c r="A38" s="32" t="s">
        <v>209</v>
      </c>
      <c r="B38" s="32" t="s">
        <v>210</v>
      </c>
      <c r="C38" s="40" t="s">
        <v>211</v>
      </c>
      <c r="D38" s="32" t="s">
        <v>40</v>
      </c>
      <c r="E38" s="42" t="s">
        <v>212</v>
      </c>
      <c r="F38" s="43">
        <v>1</v>
      </c>
      <c r="G38" s="32" t="s">
        <v>86</v>
      </c>
      <c r="H38" s="32" t="s">
        <v>213</v>
      </c>
      <c r="I38" s="32" t="s">
        <v>44</v>
      </c>
      <c r="J38" s="32" t="s">
        <v>44</v>
      </c>
      <c r="K38" s="32" t="s">
        <v>44</v>
      </c>
      <c r="L38" s="32">
        <v>72</v>
      </c>
      <c r="M38" s="32">
        <v>220</v>
      </c>
      <c r="N38" s="43">
        <v>630</v>
      </c>
      <c r="O38" s="32">
        <v>2394</v>
      </c>
      <c r="P38" s="38">
        <f t="shared" si="4"/>
        <v>795</v>
      </c>
      <c r="Q38" s="36">
        <f t="shared" si="5"/>
        <v>795</v>
      </c>
      <c r="R38" s="43">
        <v>739.6</v>
      </c>
      <c r="S38" s="43">
        <v>55.4</v>
      </c>
      <c r="T38" s="42"/>
      <c r="U38" s="42"/>
      <c r="V38" s="42"/>
      <c r="W38" s="32" t="s">
        <v>88</v>
      </c>
      <c r="X38" s="32" t="s">
        <v>46</v>
      </c>
      <c r="Y38" s="41" t="s">
        <v>136</v>
      </c>
      <c r="Z38" s="32" t="s">
        <v>89</v>
      </c>
      <c r="AA38" s="77"/>
    </row>
    <row r="39" s="9" customFormat="1" ht="27" customHeight="1" spans="1:27">
      <c r="A39" s="46" t="s">
        <v>214</v>
      </c>
      <c r="B39" s="46"/>
      <c r="C39" s="52"/>
      <c r="D39" s="46"/>
      <c r="E39" s="28"/>
      <c r="F39" s="50">
        <v>1</v>
      </c>
      <c r="G39" s="46"/>
      <c r="H39" s="46"/>
      <c r="I39" s="46"/>
      <c r="J39" s="46"/>
      <c r="K39" s="46"/>
      <c r="L39" s="46"/>
      <c r="M39" s="46"/>
      <c r="N39" s="46"/>
      <c r="O39" s="46"/>
      <c r="P39" s="38">
        <f t="shared" si="4"/>
        <v>415</v>
      </c>
      <c r="Q39" s="36">
        <f t="shared" si="5"/>
        <v>415</v>
      </c>
      <c r="R39" s="50">
        <f t="shared" ref="R39:R43" si="10">R40</f>
        <v>0</v>
      </c>
      <c r="S39" s="50">
        <f t="shared" ref="S39:S43" si="11">S40</f>
        <v>415</v>
      </c>
      <c r="T39" s="28"/>
      <c r="U39" s="28"/>
      <c r="V39" s="28"/>
      <c r="W39" s="46"/>
      <c r="X39" s="46"/>
      <c r="Y39" s="23"/>
      <c r="Z39" s="46"/>
      <c r="AA39" s="80"/>
    </row>
    <row r="40" s="9" customFormat="1" ht="27" customHeight="1" spans="1:27">
      <c r="A40" s="46" t="s">
        <v>215</v>
      </c>
      <c r="B40" s="46"/>
      <c r="C40" s="52"/>
      <c r="D40" s="46"/>
      <c r="E40" s="28"/>
      <c r="F40" s="50">
        <v>1</v>
      </c>
      <c r="G40" s="46"/>
      <c r="H40" s="46"/>
      <c r="I40" s="46"/>
      <c r="J40" s="46"/>
      <c r="K40" s="46"/>
      <c r="L40" s="46"/>
      <c r="M40" s="46"/>
      <c r="N40" s="46"/>
      <c r="O40" s="46"/>
      <c r="P40" s="38">
        <f t="shared" si="4"/>
        <v>415</v>
      </c>
      <c r="Q40" s="36">
        <f t="shared" si="5"/>
        <v>415</v>
      </c>
      <c r="R40" s="50">
        <f t="shared" si="10"/>
        <v>0</v>
      </c>
      <c r="S40" s="50">
        <f t="shared" si="11"/>
        <v>415</v>
      </c>
      <c r="T40" s="28"/>
      <c r="U40" s="28"/>
      <c r="V40" s="28"/>
      <c r="W40" s="46"/>
      <c r="X40" s="46"/>
      <c r="Y40" s="23"/>
      <c r="Z40" s="46"/>
      <c r="AA40" s="80"/>
    </row>
    <row r="41" s="5" customFormat="1" ht="117" customHeight="1" spans="1:27">
      <c r="A41" s="32" t="s">
        <v>216</v>
      </c>
      <c r="B41" s="32" t="s">
        <v>217</v>
      </c>
      <c r="C41" s="40" t="s">
        <v>218</v>
      </c>
      <c r="D41" s="32" t="s">
        <v>40</v>
      </c>
      <c r="E41" s="42" t="s">
        <v>219</v>
      </c>
      <c r="F41" s="43">
        <v>1</v>
      </c>
      <c r="G41" s="32" t="s">
        <v>42</v>
      </c>
      <c r="H41" s="32" t="s">
        <v>220</v>
      </c>
      <c r="I41" s="67" t="s">
        <v>44</v>
      </c>
      <c r="J41" s="67" t="s">
        <v>44</v>
      </c>
      <c r="K41" s="67" t="s">
        <v>44</v>
      </c>
      <c r="L41" s="67">
        <v>75</v>
      </c>
      <c r="M41" s="67">
        <v>253</v>
      </c>
      <c r="N41" s="67">
        <v>840</v>
      </c>
      <c r="O41" s="67">
        <v>3230</v>
      </c>
      <c r="P41" s="38">
        <f t="shared" si="4"/>
        <v>415</v>
      </c>
      <c r="Q41" s="36">
        <f t="shared" si="5"/>
        <v>415</v>
      </c>
      <c r="R41" s="43"/>
      <c r="S41" s="43">
        <v>415</v>
      </c>
      <c r="T41" s="42"/>
      <c r="U41" s="42"/>
      <c r="V41" s="42"/>
      <c r="W41" s="32" t="s">
        <v>45</v>
      </c>
      <c r="X41" s="32" t="s">
        <v>46</v>
      </c>
      <c r="Y41" s="41" t="s">
        <v>136</v>
      </c>
      <c r="Z41" s="38" t="s">
        <v>48</v>
      </c>
      <c r="AA41" s="77"/>
    </row>
    <row r="42" s="7" customFormat="1" ht="30" customHeight="1" spans="1:27">
      <c r="A42" s="27" t="s">
        <v>221</v>
      </c>
      <c r="B42" s="24"/>
      <c r="C42" s="25"/>
      <c r="D42" s="24"/>
      <c r="E42" s="25"/>
      <c r="F42" s="31">
        <f t="shared" ref="F42:O42" si="12">F43</f>
        <v>1</v>
      </c>
      <c r="G42" s="31"/>
      <c r="H42" s="31"/>
      <c r="I42" s="31" t="str">
        <f t="shared" si="12"/>
        <v>否</v>
      </c>
      <c r="J42" s="31" t="str">
        <f t="shared" si="12"/>
        <v>否</v>
      </c>
      <c r="K42" s="31" t="str">
        <f t="shared" si="12"/>
        <v>否</v>
      </c>
      <c r="L42" s="31" t="str">
        <f t="shared" si="12"/>
        <v>814</v>
      </c>
      <c r="M42" s="31" t="str">
        <f t="shared" si="12"/>
        <v>2405</v>
      </c>
      <c r="N42" s="31" t="str">
        <f t="shared" si="12"/>
        <v>22202</v>
      </c>
      <c r="O42" s="31" t="str">
        <f t="shared" si="12"/>
        <v>73152</v>
      </c>
      <c r="P42" s="38">
        <f t="shared" si="4"/>
        <v>274</v>
      </c>
      <c r="Q42" s="36">
        <f t="shared" si="5"/>
        <v>274</v>
      </c>
      <c r="R42" s="31">
        <f t="shared" si="10"/>
        <v>0</v>
      </c>
      <c r="S42" s="31">
        <f t="shared" si="11"/>
        <v>0</v>
      </c>
      <c r="T42" s="31">
        <f t="shared" ref="T42:T46" si="13">T43</f>
        <v>274</v>
      </c>
      <c r="U42" s="31">
        <f t="shared" ref="U42:U46" si="14">U43</f>
        <v>0</v>
      </c>
      <c r="V42" s="24"/>
      <c r="W42" s="24"/>
      <c r="X42" s="24"/>
      <c r="Y42" s="24"/>
      <c r="Z42" s="24"/>
      <c r="AA42" s="81"/>
    </row>
    <row r="43" s="7" customFormat="1" ht="27" customHeight="1" spans="1:27">
      <c r="A43" s="28" t="s">
        <v>222</v>
      </c>
      <c r="B43" s="24"/>
      <c r="C43" s="25"/>
      <c r="D43" s="24"/>
      <c r="E43" s="25"/>
      <c r="F43" s="26">
        <f t="shared" ref="F43:O43" si="15">F44</f>
        <v>1</v>
      </c>
      <c r="G43" s="26"/>
      <c r="H43" s="26"/>
      <c r="I43" s="26" t="str">
        <f t="shared" si="15"/>
        <v>否</v>
      </c>
      <c r="J43" s="26" t="str">
        <f t="shared" si="15"/>
        <v>否</v>
      </c>
      <c r="K43" s="26" t="str">
        <f t="shared" si="15"/>
        <v>否</v>
      </c>
      <c r="L43" s="26" t="str">
        <f t="shared" si="15"/>
        <v>814</v>
      </c>
      <c r="M43" s="26" t="str">
        <f t="shared" si="15"/>
        <v>2405</v>
      </c>
      <c r="N43" s="26" t="str">
        <f t="shared" si="15"/>
        <v>22202</v>
      </c>
      <c r="O43" s="26" t="str">
        <f t="shared" si="15"/>
        <v>73152</v>
      </c>
      <c r="P43" s="38">
        <f t="shared" si="4"/>
        <v>274</v>
      </c>
      <c r="Q43" s="36">
        <f t="shared" si="5"/>
        <v>274</v>
      </c>
      <c r="R43" s="26">
        <f t="shared" si="10"/>
        <v>0</v>
      </c>
      <c r="S43" s="26">
        <f t="shared" si="11"/>
        <v>0</v>
      </c>
      <c r="T43" s="26">
        <f t="shared" si="13"/>
        <v>274</v>
      </c>
      <c r="U43" s="26">
        <f t="shared" si="14"/>
        <v>0</v>
      </c>
      <c r="V43" s="24"/>
      <c r="W43" s="24"/>
      <c r="X43" s="24"/>
      <c r="Y43" s="24"/>
      <c r="Z43" s="24"/>
      <c r="AA43" s="81"/>
    </row>
    <row r="44" s="7" customFormat="1" ht="114" customHeight="1" spans="1:27">
      <c r="A44" s="32" t="s">
        <v>223</v>
      </c>
      <c r="B44" s="32" t="s">
        <v>224</v>
      </c>
      <c r="C44" s="42" t="s">
        <v>225</v>
      </c>
      <c r="D44" s="32" t="s">
        <v>226</v>
      </c>
      <c r="E44" s="42" t="s">
        <v>227</v>
      </c>
      <c r="F44" s="43">
        <v>1</v>
      </c>
      <c r="G44" s="43" t="s">
        <v>228</v>
      </c>
      <c r="H44" s="43" t="s">
        <v>229</v>
      </c>
      <c r="I44" s="32" t="s">
        <v>44</v>
      </c>
      <c r="J44" s="32" t="s">
        <v>44</v>
      </c>
      <c r="K44" s="32" t="s">
        <v>44</v>
      </c>
      <c r="L44" s="32" t="s">
        <v>230</v>
      </c>
      <c r="M44" s="32" t="s">
        <v>231</v>
      </c>
      <c r="N44" s="32" t="s">
        <v>232</v>
      </c>
      <c r="O44" s="32" t="s">
        <v>233</v>
      </c>
      <c r="P44" s="38">
        <f t="shared" si="4"/>
        <v>274</v>
      </c>
      <c r="Q44" s="36">
        <f t="shared" si="5"/>
        <v>274</v>
      </c>
      <c r="R44" s="32"/>
      <c r="S44" s="43"/>
      <c r="T44" s="43">
        <v>274</v>
      </c>
      <c r="U44" s="32"/>
      <c r="V44" s="32"/>
      <c r="W44" s="32" t="s">
        <v>234</v>
      </c>
      <c r="X44" s="32" t="s">
        <v>46</v>
      </c>
      <c r="Y44" s="32" t="s">
        <v>235</v>
      </c>
      <c r="Z44" s="32" t="s">
        <v>236</v>
      </c>
      <c r="AA44" s="51"/>
    </row>
    <row r="45" s="7" customFormat="1" ht="31" customHeight="1" spans="1:27">
      <c r="A45" s="27" t="s">
        <v>237</v>
      </c>
      <c r="B45" s="24"/>
      <c r="C45" s="25"/>
      <c r="D45" s="24"/>
      <c r="E45" s="25"/>
      <c r="F45" s="26">
        <f>F46+F55</f>
        <v>8</v>
      </c>
      <c r="G45" s="26"/>
      <c r="H45" s="26"/>
      <c r="I45" s="26"/>
      <c r="J45" s="26"/>
      <c r="K45" s="26"/>
      <c r="L45" s="26">
        <f t="shared" ref="L45:O45" si="16">L46+L55</f>
        <v>1936</v>
      </c>
      <c r="M45" s="26">
        <f t="shared" si="16"/>
        <v>6740</v>
      </c>
      <c r="N45" s="26">
        <f t="shared" si="16"/>
        <v>7083</v>
      </c>
      <c r="O45" s="26">
        <f t="shared" si="16"/>
        <v>27983</v>
      </c>
      <c r="P45" s="38">
        <f t="shared" si="4"/>
        <v>504.9638</v>
      </c>
      <c r="Q45" s="36">
        <f t="shared" si="5"/>
        <v>504.9638</v>
      </c>
      <c r="R45" s="26"/>
      <c r="S45" s="26">
        <f t="shared" ref="S45:U45" si="17">S46+S55</f>
        <v>299.378</v>
      </c>
      <c r="T45" s="26">
        <f t="shared" si="17"/>
        <v>90</v>
      </c>
      <c r="U45" s="26">
        <f t="shared" si="17"/>
        <v>115.5858</v>
      </c>
      <c r="V45" s="24"/>
      <c r="W45" s="24"/>
      <c r="X45" s="24"/>
      <c r="Y45" s="24"/>
      <c r="Z45" s="24"/>
      <c r="AA45" s="81"/>
    </row>
    <row r="46" s="7" customFormat="1" ht="54" customHeight="1" spans="1:27">
      <c r="A46" s="28" t="s">
        <v>238</v>
      </c>
      <c r="B46" s="24"/>
      <c r="C46" s="25"/>
      <c r="D46" s="24"/>
      <c r="E46" s="25"/>
      <c r="F46" s="26">
        <f>F47</f>
        <v>7</v>
      </c>
      <c r="G46" s="26"/>
      <c r="H46" s="26"/>
      <c r="I46" s="26"/>
      <c r="J46" s="26"/>
      <c r="K46" s="26"/>
      <c r="L46" s="26">
        <f t="shared" ref="L46:O46" si="18">L47</f>
        <v>1877</v>
      </c>
      <c r="M46" s="26">
        <f t="shared" si="18"/>
        <v>6541</v>
      </c>
      <c r="N46" s="26">
        <f t="shared" si="18"/>
        <v>6642</v>
      </c>
      <c r="O46" s="26">
        <f t="shared" si="18"/>
        <v>26366</v>
      </c>
      <c r="P46" s="38">
        <f t="shared" si="4"/>
        <v>485.4638</v>
      </c>
      <c r="Q46" s="36">
        <f t="shared" si="5"/>
        <v>485.4638</v>
      </c>
      <c r="R46" s="26"/>
      <c r="S46" s="26">
        <f>S47</f>
        <v>299.378</v>
      </c>
      <c r="T46" s="26">
        <f t="shared" si="13"/>
        <v>70.5</v>
      </c>
      <c r="U46" s="26">
        <f t="shared" si="14"/>
        <v>115.5858</v>
      </c>
      <c r="V46" s="24"/>
      <c r="W46" s="24"/>
      <c r="X46" s="24"/>
      <c r="Y46" s="24"/>
      <c r="Z46" s="24"/>
      <c r="AA46" s="81"/>
    </row>
    <row r="47" s="7" customFormat="1" ht="67" customHeight="1" spans="1:27">
      <c r="A47" s="28" t="s">
        <v>239</v>
      </c>
      <c r="B47" s="24"/>
      <c r="C47" s="25"/>
      <c r="D47" s="24"/>
      <c r="E47" s="25"/>
      <c r="F47" s="26">
        <f>SUM(F48:F54)</f>
        <v>7</v>
      </c>
      <c r="G47" s="26"/>
      <c r="H47" s="26"/>
      <c r="I47" s="26"/>
      <c r="J47" s="26"/>
      <c r="K47" s="26"/>
      <c r="L47" s="26">
        <f t="shared" ref="L47:O47" si="19">SUM(L48:L54)</f>
        <v>1877</v>
      </c>
      <c r="M47" s="26">
        <f t="shared" si="19"/>
        <v>6541</v>
      </c>
      <c r="N47" s="26">
        <f t="shared" si="19"/>
        <v>6642</v>
      </c>
      <c r="O47" s="26">
        <f t="shared" si="19"/>
        <v>26366</v>
      </c>
      <c r="P47" s="38">
        <f t="shared" si="4"/>
        <v>485.4638</v>
      </c>
      <c r="Q47" s="36">
        <f t="shared" si="5"/>
        <v>485.4638</v>
      </c>
      <c r="R47" s="26"/>
      <c r="S47" s="26">
        <f t="shared" ref="S47:U47" si="20">SUM(S48:S54)</f>
        <v>299.378</v>
      </c>
      <c r="T47" s="26">
        <f t="shared" si="20"/>
        <v>70.5</v>
      </c>
      <c r="U47" s="26">
        <f t="shared" si="20"/>
        <v>115.5858</v>
      </c>
      <c r="V47" s="26"/>
      <c r="W47" s="24"/>
      <c r="X47" s="24"/>
      <c r="Y47" s="24"/>
      <c r="Z47" s="24"/>
      <c r="AA47" s="81"/>
    </row>
    <row r="48" s="5" customFormat="1" ht="69" customHeight="1" spans="1:27">
      <c r="A48" s="32" t="s">
        <v>240</v>
      </c>
      <c r="B48" s="37" t="s">
        <v>241</v>
      </c>
      <c r="C48" s="34" t="s">
        <v>242</v>
      </c>
      <c r="D48" s="32" t="s">
        <v>40</v>
      </c>
      <c r="E48" s="34" t="s">
        <v>243</v>
      </c>
      <c r="F48" s="38">
        <v>1</v>
      </c>
      <c r="G48" s="37" t="s">
        <v>127</v>
      </c>
      <c r="H48" s="37" t="s">
        <v>244</v>
      </c>
      <c r="I48" s="38" t="s">
        <v>44</v>
      </c>
      <c r="J48" s="38" t="s">
        <v>44</v>
      </c>
      <c r="K48" s="38" t="s">
        <v>44</v>
      </c>
      <c r="L48" s="37">
        <v>162</v>
      </c>
      <c r="M48" s="37">
        <v>541</v>
      </c>
      <c r="N48" s="37">
        <v>1057</v>
      </c>
      <c r="O48" s="37">
        <v>4572</v>
      </c>
      <c r="P48" s="38">
        <f t="shared" si="4"/>
        <v>99.4858</v>
      </c>
      <c r="Q48" s="36">
        <f t="shared" si="5"/>
        <v>99.4858</v>
      </c>
      <c r="R48" s="38"/>
      <c r="S48" s="38"/>
      <c r="T48" s="38"/>
      <c r="U48" s="38">
        <v>99.4858</v>
      </c>
      <c r="V48" s="77"/>
      <c r="W48" s="37" t="s">
        <v>129</v>
      </c>
      <c r="X48" s="37" t="s">
        <v>245</v>
      </c>
      <c r="Y48" s="41" t="s">
        <v>136</v>
      </c>
      <c r="Z48" s="38" t="s">
        <v>130</v>
      </c>
      <c r="AA48" s="77"/>
    </row>
    <row r="49" s="5" customFormat="1" ht="101" customHeight="1" spans="1:27">
      <c r="A49" s="32" t="s">
        <v>246</v>
      </c>
      <c r="B49" s="37" t="s">
        <v>247</v>
      </c>
      <c r="C49" s="34" t="s">
        <v>248</v>
      </c>
      <c r="D49" s="32" t="s">
        <v>40</v>
      </c>
      <c r="E49" s="34" t="s">
        <v>249</v>
      </c>
      <c r="F49" s="38">
        <v>1</v>
      </c>
      <c r="G49" s="37" t="s">
        <v>53</v>
      </c>
      <c r="H49" s="37" t="s">
        <v>152</v>
      </c>
      <c r="I49" s="37" t="s">
        <v>44</v>
      </c>
      <c r="J49" s="37" t="s">
        <v>44</v>
      </c>
      <c r="K49" s="37" t="s">
        <v>44</v>
      </c>
      <c r="L49" s="37">
        <v>226</v>
      </c>
      <c r="M49" s="37">
        <v>511</v>
      </c>
      <c r="N49" s="37">
        <v>950</v>
      </c>
      <c r="O49" s="37">
        <v>3672</v>
      </c>
      <c r="P49" s="38">
        <f t="shared" si="4"/>
        <v>99.45</v>
      </c>
      <c r="Q49" s="36">
        <f t="shared" si="5"/>
        <v>99.45</v>
      </c>
      <c r="R49" s="38"/>
      <c r="S49" s="38">
        <v>83.35</v>
      </c>
      <c r="T49" s="38"/>
      <c r="U49" s="38">
        <v>16.1</v>
      </c>
      <c r="V49" s="77"/>
      <c r="W49" s="37" t="s">
        <v>56</v>
      </c>
      <c r="X49" s="32" t="s">
        <v>46</v>
      </c>
      <c r="Y49" s="41" t="s">
        <v>136</v>
      </c>
      <c r="Z49" s="38" t="s">
        <v>57</v>
      </c>
      <c r="AA49" s="51" t="s">
        <v>250</v>
      </c>
    </row>
    <row r="50" s="5" customFormat="1" ht="93" customHeight="1" spans="1:27">
      <c r="A50" s="32" t="s">
        <v>251</v>
      </c>
      <c r="B50" s="37" t="s">
        <v>252</v>
      </c>
      <c r="C50" s="34" t="s">
        <v>248</v>
      </c>
      <c r="D50" s="32" t="s">
        <v>40</v>
      </c>
      <c r="E50" s="34" t="s">
        <v>253</v>
      </c>
      <c r="F50" s="38">
        <v>1</v>
      </c>
      <c r="G50" s="37" t="s">
        <v>53</v>
      </c>
      <c r="H50" s="37" t="s">
        <v>254</v>
      </c>
      <c r="I50" s="38" t="s">
        <v>55</v>
      </c>
      <c r="J50" s="37" t="s">
        <v>44</v>
      </c>
      <c r="K50" s="37" t="s">
        <v>44</v>
      </c>
      <c r="L50" s="37">
        <v>643</v>
      </c>
      <c r="M50" s="37">
        <v>2463</v>
      </c>
      <c r="N50" s="37">
        <v>1276</v>
      </c>
      <c r="O50" s="37">
        <v>4874</v>
      </c>
      <c r="P50" s="38">
        <f t="shared" si="4"/>
        <v>99.45</v>
      </c>
      <c r="Q50" s="36">
        <f t="shared" si="5"/>
        <v>99.45</v>
      </c>
      <c r="R50" s="38"/>
      <c r="S50" s="38">
        <v>99.45</v>
      </c>
      <c r="T50" s="38"/>
      <c r="U50" s="38"/>
      <c r="V50" s="77"/>
      <c r="W50" s="37" t="s">
        <v>56</v>
      </c>
      <c r="X50" s="32" t="s">
        <v>46</v>
      </c>
      <c r="Y50" s="41" t="s">
        <v>136</v>
      </c>
      <c r="Z50" s="38" t="s">
        <v>57</v>
      </c>
      <c r="AA50" s="51" t="s">
        <v>250</v>
      </c>
    </row>
    <row r="51" s="5" customFormat="1" ht="93" customHeight="1" spans="1:27">
      <c r="A51" s="32" t="s">
        <v>255</v>
      </c>
      <c r="B51" s="37" t="s">
        <v>256</v>
      </c>
      <c r="C51" s="34" t="s">
        <v>257</v>
      </c>
      <c r="D51" s="32" t="s">
        <v>40</v>
      </c>
      <c r="E51" s="51" t="s">
        <v>258</v>
      </c>
      <c r="F51" s="37">
        <v>1</v>
      </c>
      <c r="G51" s="37" t="s">
        <v>53</v>
      </c>
      <c r="H51" s="37" t="s">
        <v>259</v>
      </c>
      <c r="I51" s="37" t="s">
        <v>55</v>
      </c>
      <c r="J51" s="37" t="s">
        <v>44</v>
      </c>
      <c r="K51" s="37" t="s">
        <v>44</v>
      </c>
      <c r="L51" s="37">
        <v>268</v>
      </c>
      <c r="M51" s="37">
        <v>874</v>
      </c>
      <c r="N51" s="37">
        <v>950</v>
      </c>
      <c r="O51" s="37">
        <v>3520</v>
      </c>
      <c r="P51" s="38">
        <f t="shared" si="4"/>
        <v>95.608</v>
      </c>
      <c r="Q51" s="36">
        <f t="shared" si="5"/>
        <v>95.608</v>
      </c>
      <c r="R51" s="38"/>
      <c r="S51" s="37">
        <v>25.108</v>
      </c>
      <c r="T51" s="38">
        <v>70.5</v>
      </c>
      <c r="U51" s="37"/>
      <c r="V51" s="77"/>
      <c r="W51" s="37" t="s">
        <v>56</v>
      </c>
      <c r="X51" s="32" t="s">
        <v>46</v>
      </c>
      <c r="Y51" s="41" t="s">
        <v>136</v>
      </c>
      <c r="Z51" s="38" t="s">
        <v>57</v>
      </c>
      <c r="AA51" s="51" t="s">
        <v>250</v>
      </c>
    </row>
    <row r="52" s="5" customFormat="1" ht="93" customHeight="1" spans="1:27">
      <c r="A52" s="32" t="s">
        <v>260</v>
      </c>
      <c r="B52" s="37" t="s">
        <v>261</v>
      </c>
      <c r="C52" s="34" t="s">
        <v>262</v>
      </c>
      <c r="D52" s="32" t="s">
        <v>40</v>
      </c>
      <c r="E52" s="51" t="s">
        <v>263</v>
      </c>
      <c r="F52" s="37">
        <v>1</v>
      </c>
      <c r="G52" s="37" t="s">
        <v>53</v>
      </c>
      <c r="H52" s="37" t="s">
        <v>264</v>
      </c>
      <c r="I52" s="37" t="s">
        <v>55</v>
      </c>
      <c r="J52" s="37" t="s">
        <v>44</v>
      </c>
      <c r="K52" s="37" t="s">
        <v>44</v>
      </c>
      <c r="L52" s="37">
        <v>274</v>
      </c>
      <c r="M52" s="37">
        <v>1035</v>
      </c>
      <c r="N52" s="37">
        <v>1026</v>
      </c>
      <c r="O52" s="37">
        <v>4112</v>
      </c>
      <c r="P52" s="38">
        <f t="shared" si="4"/>
        <v>50.52</v>
      </c>
      <c r="Q52" s="36">
        <f t="shared" si="5"/>
        <v>50.52</v>
      </c>
      <c r="R52" s="38"/>
      <c r="S52" s="37">
        <v>50.52</v>
      </c>
      <c r="T52" s="38"/>
      <c r="U52" s="37"/>
      <c r="V52" s="77"/>
      <c r="W52" s="37" t="s">
        <v>56</v>
      </c>
      <c r="X52" s="32" t="s">
        <v>46</v>
      </c>
      <c r="Y52" s="41" t="s">
        <v>136</v>
      </c>
      <c r="Z52" s="38" t="s">
        <v>57</v>
      </c>
      <c r="AA52" s="51" t="s">
        <v>250</v>
      </c>
    </row>
    <row r="53" s="5" customFormat="1" ht="93" customHeight="1" spans="1:27">
      <c r="A53" s="32" t="s">
        <v>265</v>
      </c>
      <c r="B53" s="37" t="s">
        <v>266</v>
      </c>
      <c r="C53" s="34" t="s">
        <v>267</v>
      </c>
      <c r="D53" s="32" t="s">
        <v>40</v>
      </c>
      <c r="E53" s="51" t="s">
        <v>268</v>
      </c>
      <c r="F53" s="37">
        <v>1</v>
      </c>
      <c r="G53" s="37" t="s">
        <v>53</v>
      </c>
      <c r="H53" s="37" t="s">
        <v>269</v>
      </c>
      <c r="I53" s="37" t="s">
        <v>55</v>
      </c>
      <c r="J53" s="37" t="s">
        <v>44</v>
      </c>
      <c r="K53" s="37" t="s">
        <v>44</v>
      </c>
      <c r="L53" s="37">
        <v>217</v>
      </c>
      <c r="M53" s="37">
        <v>827</v>
      </c>
      <c r="N53" s="37">
        <v>646</v>
      </c>
      <c r="O53" s="37">
        <v>2540</v>
      </c>
      <c r="P53" s="38">
        <f t="shared" si="4"/>
        <v>23.4</v>
      </c>
      <c r="Q53" s="36">
        <f t="shared" si="5"/>
        <v>23.4</v>
      </c>
      <c r="R53" s="38"/>
      <c r="S53" s="37">
        <v>23.4</v>
      </c>
      <c r="T53" s="38"/>
      <c r="U53" s="37"/>
      <c r="V53" s="77"/>
      <c r="W53" s="37" t="s">
        <v>56</v>
      </c>
      <c r="X53" s="32" t="s">
        <v>46</v>
      </c>
      <c r="Y53" s="41" t="s">
        <v>136</v>
      </c>
      <c r="Z53" s="38" t="s">
        <v>57</v>
      </c>
      <c r="AA53" s="51" t="s">
        <v>250</v>
      </c>
    </row>
    <row r="54" s="5" customFormat="1" ht="93" customHeight="1" spans="1:27">
      <c r="A54" s="32" t="s">
        <v>270</v>
      </c>
      <c r="B54" s="53" t="s">
        <v>271</v>
      </c>
      <c r="C54" s="54" t="s">
        <v>272</v>
      </c>
      <c r="D54" s="32" t="s">
        <v>40</v>
      </c>
      <c r="E54" s="55" t="s">
        <v>273</v>
      </c>
      <c r="F54" s="53">
        <v>1</v>
      </c>
      <c r="G54" s="53" t="s">
        <v>53</v>
      </c>
      <c r="H54" s="53" t="s">
        <v>274</v>
      </c>
      <c r="I54" s="37" t="s">
        <v>44</v>
      </c>
      <c r="J54" s="37" t="s">
        <v>44</v>
      </c>
      <c r="K54" s="37" t="s">
        <v>44</v>
      </c>
      <c r="L54" s="37">
        <v>87</v>
      </c>
      <c r="M54" s="37">
        <v>290</v>
      </c>
      <c r="N54" s="37">
        <v>737</v>
      </c>
      <c r="O54" s="37">
        <v>3076</v>
      </c>
      <c r="P54" s="38">
        <f t="shared" si="4"/>
        <v>17.55</v>
      </c>
      <c r="Q54" s="36">
        <f t="shared" si="5"/>
        <v>17.55</v>
      </c>
      <c r="R54" s="38"/>
      <c r="S54" s="53">
        <v>17.55</v>
      </c>
      <c r="T54" s="53"/>
      <c r="U54" s="53"/>
      <c r="V54" s="77"/>
      <c r="W54" s="37" t="s">
        <v>56</v>
      </c>
      <c r="X54" s="32" t="s">
        <v>46</v>
      </c>
      <c r="Y54" s="41" t="s">
        <v>136</v>
      </c>
      <c r="Z54" s="38" t="s">
        <v>57</v>
      </c>
      <c r="AA54" s="51" t="s">
        <v>250</v>
      </c>
    </row>
    <row r="55" s="8" customFormat="1" ht="33" customHeight="1" spans="1:27">
      <c r="A55" s="28" t="s">
        <v>275</v>
      </c>
      <c r="B55" s="24"/>
      <c r="C55" s="25"/>
      <c r="D55" s="24"/>
      <c r="E55" s="25"/>
      <c r="F55" s="26">
        <f>F57+F83</f>
        <v>1</v>
      </c>
      <c r="G55" s="26"/>
      <c r="H55" s="26"/>
      <c r="I55" s="26"/>
      <c r="J55" s="26"/>
      <c r="K55" s="26"/>
      <c r="L55" s="26">
        <f t="shared" ref="L55:O55" si="21">L57+L83</f>
        <v>59</v>
      </c>
      <c r="M55" s="26">
        <f t="shared" si="21"/>
        <v>199</v>
      </c>
      <c r="N55" s="26">
        <f t="shared" si="21"/>
        <v>441</v>
      </c>
      <c r="O55" s="26">
        <f t="shared" si="21"/>
        <v>1617</v>
      </c>
      <c r="P55" s="38">
        <f t="shared" si="4"/>
        <v>19.5</v>
      </c>
      <c r="Q55" s="36">
        <f t="shared" si="5"/>
        <v>19.5</v>
      </c>
      <c r="R55" s="26"/>
      <c r="S55" s="26"/>
      <c r="T55" s="26">
        <f>T57+T83</f>
        <v>19.5</v>
      </c>
      <c r="U55" s="24"/>
      <c r="V55" s="24"/>
      <c r="W55" s="24"/>
      <c r="X55" s="24"/>
      <c r="Y55" s="24"/>
      <c r="Z55" s="24"/>
      <c r="AA55" s="24"/>
    </row>
    <row r="56" s="10" customFormat="1" ht="33" customHeight="1" spans="1:27">
      <c r="A56" s="28" t="s">
        <v>276</v>
      </c>
      <c r="B56" s="24"/>
      <c r="C56" s="25"/>
      <c r="D56" s="24"/>
      <c r="E56" s="25"/>
      <c r="F56" s="26">
        <f>F57</f>
        <v>1</v>
      </c>
      <c r="G56" s="26"/>
      <c r="H56" s="26"/>
      <c r="I56" s="26"/>
      <c r="J56" s="26"/>
      <c r="K56" s="26"/>
      <c r="L56" s="26">
        <f t="shared" ref="G56:Q56" si="22">L57</f>
        <v>59</v>
      </c>
      <c r="M56" s="26">
        <f t="shared" si="22"/>
        <v>199</v>
      </c>
      <c r="N56" s="26">
        <f t="shared" si="22"/>
        <v>441</v>
      </c>
      <c r="O56" s="26">
        <f t="shared" si="22"/>
        <v>1617</v>
      </c>
      <c r="P56" s="26">
        <f t="shared" si="22"/>
        <v>19.5</v>
      </c>
      <c r="Q56" s="26">
        <f t="shared" si="22"/>
        <v>19.5</v>
      </c>
      <c r="R56" s="26"/>
      <c r="S56" s="26"/>
      <c r="T56" s="26">
        <f>T57</f>
        <v>19.5</v>
      </c>
      <c r="U56" s="24"/>
      <c r="V56" s="24"/>
      <c r="W56" s="24"/>
      <c r="X56" s="24"/>
      <c r="Y56" s="24"/>
      <c r="Z56" s="24"/>
      <c r="AA56" s="24"/>
    </row>
    <row r="57" s="5" customFormat="1" ht="90" customHeight="1" spans="1:27">
      <c r="A57" s="32" t="s">
        <v>277</v>
      </c>
      <c r="B57" s="40" t="s">
        <v>278</v>
      </c>
      <c r="C57" s="40" t="s">
        <v>279</v>
      </c>
      <c r="D57" s="32" t="s">
        <v>40</v>
      </c>
      <c r="E57" s="40" t="s">
        <v>280</v>
      </c>
      <c r="F57" s="41">
        <v>1</v>
      </c>
      <c r="G57" s="41" t="s">
        <v>42</v>
      </c>
      <c r="H57" s="41" t="s">
        <v>281</v>
      </c>
      <c r="I57" s="65" t="s">
        <v>44</v>
      </c>
      <c r="J57" s="64" t="s">
        <v>44</v>
      </c>
      <c r="K57" s="65" t="s">
        <v>44</v>
      </c>
      <c r="L57" s="66">
        <v>59</v>
      </c>
      <c r="M57" s="66">
        <v>199</v>
      </c>
      <c r="N57" s="66">
        <v>441</v>
      </c>
      <c r="O57" s="66">
        <v>1617</v>
      </c>
      <c r="P57" s="38">
        <f t="shared" si="4"/>
        <v>19.5</v>
      </c>
      <c r="Q57" s="36">
        <f t="shared" si="5"/>
        <v>19.5</v>
      </c>
      <c r="R57" s="41"/>
      <c r="S57" s="41"/>
      <c r="T57" s="39">
        <v>19.5</v>
      </c>
      <c r="U57" s="41"/>
      <c r="V57" s="41"/>
      <c r="W57" s="41" t="s">
        <v>45</v>
      </c>
      <c r="X57" s="32" t="s">
        <v>46</v>
      </c>
      <c r="Y57" s="41" t="s">
        <v>159</v>
      </c>
      <c r="Z57" s="41" t="s">
        <v>48</v>
      </c>
      <c r="AA57" s="77"/>
    </row>
  </sheetData>
  <autoFilter xmlns:etc="http://www.wps.cn/officeDocument/2017/etCustomData" ref="A6:AA57" etc:filterBottomFollowUsedRange="0">
    <extLst/>
  </autoFilter>
  <mergeCells count="23">
    <mergeCell ref="A2:AA2"/>
    <mergeCell ref="W3:X3"/>
    <mergeCell ref="P4:V4"/>
    <mergeCell ref="Q5:U5"/>
    <mergeCell ref="A4:A6"/>
    <mergeCell ref="B4:B6"/>
    <mergeCell ref="C4:C6"/>
    <mergeCell ref="D4:D6"/>
    <mergeCell ref="E4:E6"/>
    <mergeCell ref="F4:F6"/>
    <mergeCell ref="I4:I6"/>
    <mergeCell ref="J4:J6"/>
    <mergeCell ref="K4:K6"/>
    <mergeCell ref="P5:P6"/>
    <mergeCell ref="V5:V6"/>
    <mergeCell ref="W4:W6"/>
    <mergeCell ref="X4:X6"/>
    <mergeCell ref="Y4:Y6"/>
    <mergeCell ref="Z4:Z6"/>
    <mergeCell ref="AA4:AA6"/>
    <mergeCell ref="G4:H5"/>
    <mergeCell ref="L4:M5"/>
    <mergeCell ref="N4:O5"/>
  </mergeCells>
  <pageMargins left="0.629861111111111" right="0.354166666666667" top="0.786805555555556" bottom="0.550694444444444" header="0.5" footer="0.5"/>
  <pageSetup paperSize="9" scale="50" fitToHeight="0" orientation="landscape"/>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二批拟实施项目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2025-05-12T06:06:00Z</dcterms:created>
  <dcterms:modified xsi:type="dcterms:W3CDTF">2025-09-22T06:58:13Z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44073DD2B0AD4463B9B85D2000D34970_13</vt:lpwstr>
  </property>
  <property fmtid="{D5CDD505-2E9C-101B-9397-08002B2CF9AE}" pid="3" name="KSOProductBuildVer">
    <vt:lpwstr>2052-12.1.0.22529</vt:lpwstr>
  </property>
</Properties>
</file>