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二批项目库" sheetId="11" r:id="rId1"/>
  </sheets>
  <definedNames>
    <definedName name="_xlnm._FilterDatabase" localSheetId="0" hidden="1">二批项目库!$A$10:$XEV$87</definedName>
    <definedName name="_xlnm.Print_Titles" localSheetId="0">二批项目库!$4:$6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<sst xmlns="http://schemas.openxmlformats.org/spreadsheetml/2006/main" count="941" uniqueCount="436">
  <si>
    <t>附件</t>
  </si>
  <si>
    <t>宝鸡市凤翔区2025年财政衔接资金项目库计划明细表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</si>
  <si>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</si>
  <si>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</si>
  <si>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</si>
  <si>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</si>
  <si>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</si>
  <si>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</si>
  <si>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</si>
  <si>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</si>
  <si>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</si>
  <si>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</si>
  <si>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</si>
  <si>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</si>
  <si>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</si>
  <si>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</si>
  <si>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</si>
  <si>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</si>
  <si>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</si>
  <si>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</si>
  <si>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</si>
  <si>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</si>
  <si>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</si>
  <si>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</si>
  <si>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</si>
  <si>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</si>
  <si>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</si>
  <si>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</si>
  <si>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</si>
  <si>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</si>
  <si>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</si>
  <si>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</si>
  <si>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</si>
  <si>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</si>
  <si>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</si>
  <si>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</si>
  <si>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</si>
  <si>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</si>
  <si>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2025年城关镇村集体经济组织规模化高粱等农作物种植产能提升项目</t>
  </si>
  <si>
    <t>购置75-400绞盘式喷灌机14台；90-330绞盘式喷灌机2台。</t>
  </si>
  <si>
    <t>2025年8月-
12月</t>
  </si>
  <si>
    <t>经营方式：自主经营
产权归属：涉及村股份经济合作
资产管护主体：涉及村股份经济合作
联农带农机制：产业发展、收益分红
绩效目标：项目完成后，增加灌溉面积3000亩左右，农作物亩产提高5%左右，可解决农作物灌溉难的问题。</t>
  </si>
  <si>
    <t>城关镇</t>
  </si>
  <si>
    <t>豆腐村
高王寺村
处礼村
小沙凹村
瓦窑头村
西大街村
马家庄村
纸坊村
三里河村</t>
  </si>
  <si>
    <t>否</t>
  </si>
  <si>
    <t>城关镇人民政府</t>
  </si>
  <si>
    <t>区农业农村局</t>
  </si>
  <si>
    <t>购置设备</t>
  </si>
  <si>
    <t>刘宇飞</t>
  </si>
  <si>
    <t>2</t>
  </si>
  <si>
    <t>2025年柳林镇村集体经济组织规模化高粱等农作物种植产能提升项目</t>
  </si>
  <si>
    <t>购置50-230绞盘式喷灌机10台；购置70-400绞盘式喷灌机10台。</t>
  </si>
  <si>
    <t>经营方式:自主经营
产权归属:涉及村股份经济合作社
资产管护主体：涉及村股份经济合作社
联农带农机制：产业发展、收益分红
绩效目标:项目完成后，增加灌溉面积4000亩左右，农作物亩产提高5%左右，可解决农作物灌溉难的问题。</t>
  </si>
  <si>
    <t>柳林镇</t>
  </si>
  <si>
    <t>大唐村
东吴头村
窦家庄村 
干河村  
汉封村
河湾村
三家店村
屯头村
小唐村
小渭村
南六冢村
六冢村  
亭子头村</t>
  </si>
  <si>
    <t>是</t>
  </si>
  <si>
    <t>柳林镇人民政府</t>
  </si>
  <si>
    <t>朱  正</t>
  </si>
  <si>
    <t>3</t>
  </si>
  <si>
    <t>2025年横水镇村集体经济组织规模化高粱等农作物种植产能提升项目</t>
  </si>
  <si>
    <t>购置75-400绞盘式喷灌机3台；90-330绞盘式喷灌机1台。</t>
  </si>
  <si>
    <t>经营方式:自主经营
产权归属:涉及村股份经济合作社
资产管护主体：涉及村股份经济合作社
联农带农机制：产业发展、收益分红
绩效目标：项目完成后，增加灌溉面积600亩左右，农作物亩产提高5%左右，可解决农作物灌溉难的问题。</t>
  </si>
  <si>
    <t>横水镇</t>
  </si>
  <si>
    <t>东源村
洛村
玉祥村</t>
  </si>
  <si>
    <t>横水镇人民政府</t>
  </si>
  <si>
    <t>韩张弛</t>
  </si>
  <si>
    <t>4</t>
  </si>
  <si>
    <t>2025年彪角镇村集体经济组织规模化高粱等农作物种植产能提升项目</t>
  </si>
  <si>
    <t>购置75-400绞盘式喷灌机13台；90-330绞盘式喷灌机4台。</t>
  </si>
  <si>
    <t>经营方式:自主经营
产权归属:涉及村股份经济合作社
资产管护主体：涉及村股份经济合作社
联农带农机制：产业发展、收益分红
绩效目标：项目完成后，增加灌溉面积3200亩左右，农作物亩产提高5%左右，可解决农作物灌溉难的问题。</t>
  </si>
  <si>
    <t>彪角镇</t>
  </si>
  <si>
    <t>卧龙村
石落务村
三岔村
上庄村
冯家村
三龙村
北旗务村
老营村
杨丹村
彪角村
沈家村</t>
  </si>
  <si>
    <t>彪角镇人民政府</t>
  </si>
  <si>
    <t>李明明</t>
  </si>
  <si>
    <t>5</t>
  </si>
  <si>
    <t>2025年南指挥镇村集体经济组织规模化高粱等农作物种植产能提升项目</t>
  </si>
  <si>
    <t>购置75-400绞盘式喷灌机27台；90-330绞盘式喷灌机2台。</t>
  </si>
  <si>
    <t>经营方式:自主经营
产权归属:涉及村股份经济合作社
资产管护主体：涉及村股份经济合作社
联农带农机制：产业发展、收益分红
绩效目标：项目完成后，增加灌溉面积4600亩左右，农作物亩产提高5%左右，可解决农作物灌溉难的问题。</t>
  </si>
  <si>
    <t>南指挥镇</t>
  </si>
  <si>
    <t>白家凹村
南指挥村
高社村
太尉村
铁黄塬村
连村
西指挥村
东指挥村
页渠村
河南屯村
西村
八旗屯村</t>
  </si>
  <si>
    <t>南指挥镇人民政府</t>
  </si>
  <si>
    <t>陈晓强</t>
  </si>
  <si>
    <t>6</t>
  </si>
  <si>
    <t>2025年范家寨镇村集体经济组织规模化高粱等农作物种植产能提升项目</t>
  </si>
  <si>
    <t xml:space="preserve">购置90-330绞盘式喷灌机共8台。
</t>
  </si>
  <si>
    <t>经营方式:自主经营
产权归属:涉及村股份经济合作社
资产管护主体：涉及村股份经济合作社
联农带农机制：产业发展、收益分红
绩效目标：项目完成后，增加灌溉面积1600亩左右，农作物亩产提高5%左右，可解决农作物灌溉难的问题。</t>
  </si>
  <si>
    <t>范家寨镇</t>
  </si>
  <si>
    <t>双冢村
董家河村
范家寨村
乔家堡村
临阵破村
沈家沟村</t>
  </si>
  <si>
    <t>范家寨镇人民政府</t>
  </si>
  <si>
    <t>周军强</t>
  </si>
  <si>
    <t>7</t>
  </si>
  <si>
    <t>2025年虢王镇村集体经济组织规模化高粱等农作物种植产能提升项目</t>
  </si>
  <si>
    <t>经营方式:自主经营
产权归属:涉及村股份经济合作社
资产管护主体：涉及村股份经济合作社
联农带农机制：产业发展、收益分红
绩效目标：项目完成后，增加灌溉面积800亩左右，农作物亩产提高5%左右，可解决农作物灌溉难的问题。</t>
  </si>
  <si>
    <t>虢王镇</t>
  </si>
  <si>
    <t>虢王村
三家庄村
万丰村</t>
  </si>
  <si>
    <t>虢王镇人民政府</t>
  </si>
  <si>
    <t>景亚岐</t>
  </si>
  <si>
    <t>8</t>
  </si>
  <si>
    <t>2025年长青镇村集体经济组织规模化高粱等农作物种植产能提升项目</t>
  </si>
  <si>
    <t>购置75-400绞盘式喷灌机7台。</t>
  </si>
  <si>
    <t>经营方式:自主经营
产权归属：涉及村股份经济合作社  
资产管护主体：涉及村股份经济合作社 
联农带农机制：产业发展.联农带农 
绩效目标：项目完成后，增加灌溉面积1200亩左右，农作物亩产提高5%左右，可解决农作物灌溉难的问题。</t>
  </si>
  <si>
    <t>长青镇</t>
  </si>
  <si>
    <t>罗钵寺村
长青村
高嘴头村
石头坡村</t>
  </si>
  <si>
    <t>1075</t>
  </si>
  <si>
    <t>3527</t>
  </si>
  <si>
    <t>4803</t>
  </si>
  <si>
    <t>18709</t>
  </si>
  <si>
    <t>长青镇人民政府</t>
  </si>
  <si>
    <t>王斌</t>
  </si>
  <si>
    <t>9</t>
  </si>
  <si>
    <t>2025年糜杆桥镇村集体经济组织规模化高粱等农作物种植产能提升项目</t>
  </si>
  <si>
    <t>购置75-400绞盘式喷灌机3台；90-330绞盘式喷灌机6台。</t>
  </si>
  <si>
    <t>糜杆桥镇</t>
  </si>
  <si>
    <t>北水沟村
曹家庄村
何家堡村
糜杆桥村
谈家门前村
七家门前村
西河村
西关村
竹园村</t>
  </si>
  <si>
    <t>糜杆桥镇人民政府</t>
  </si>
  <si>
    <t>党  晗</t>
  </si>
  <si>
    <t>10</t>
  </si>
  <si>
    <t>2025年田家庄镇村集体经济组织规模化高粱等农作物种植产能提升项目</t>
  </si>
  <si>
    <t>购置75-400绞盘式喷灌机3台。</t>
  </si>
  <si>
    <t>田家庄镇</t>
  </si>
  <si>
    <t>寺头村
大塬村</t>
  </si>
  <si>
    <t>田家庄镇人民政府</t>
  </si>
  <si>
    <t xml:space="preserve">郑畅 </t>
  </si>
  <si>
    <t>11</t>
  </si>
  <si>
    <t>2025年陈村镇村集体经济组织规模化高粱等农作物种植产能提升项目</t>
  </si>
  <si>
    <t>购置75-400绞盘式喷灌机21台。</t>
  </si>
  <si>
    <t>经营方式:自主经营
产权归属:涉及村股份经济合作社
资产管护主体：涉及村股份经济合作社
联农带农机制：产业发展、收益分红
绩效目标：项目完成后，增加灌溉面积3000亩左右，农作物亩产提高5%左右，可解决农作物灌溉难的问题。</t>
  </si>
  <si>
    <t>陈村镇</t>
  </si>
  <si>
    <t>庞家务村
料地村
上营村
槐北村
王堡村
尹家务村
托卜务村
闫家务村
西槐村
西街村</t>
  </si>
  <si>
    <t>陈村镇人民政府</t>
  </si>
  <si>
    <t>陈俊杰</t>
  </si>
  <si>
    <t>12</t>
  </si>
  <si>
    <t>2025年长青镇高嘴头村股份经济合作社蔬菜大棚基础设施提升项目</t>
  </si>
  <si>
    <t>在46个蔬菜大棚内各安装LXPG120SJ一套按钮轨道式喷灌机，配套拉杆、吊杆、软管等附属设施。</t>
  </si>
  <si>
    <t>经营方式：自主经营
产权归属：高嘴头村股份经济合作社    
资产管护主体：高嘴头村股份经济合作社
联农带农机制：产业发展、收益分红                                  绩效目标：项目建成后，可带动10余名群众务工，人均增收2000-3000元，同时村股份经济合作社年收益增加6万元，按照差异化方式进行分红户均分红60-100元。</t>
  </si>
  <si>
    <t>高嘴头村</t>
  </si>
  <si>
    <t>购置材料和工程建设</t>
  </si>
  <si>
    <t>13</t>
  </si>
  <si>
    <t>2025年彪角镇三岔村股份经济合作社青贮玉米集散及深加工基地配套设施项目</t>
  </si>
  <si>
    <t>购置青贮裹包机1台，农机版夹包机1台。</t>
  </si>
  <si>
    <t>经营方式：三岔村村集体自营
产权归属：三岔村村集体
联农带农机制：就业务工、收益分红
绩效目标：项目建成后，可带动10余名群众务工，人均增收2000元，同时村股份经济合作社年收益增加20万元，按照差异化方式进行分红户均分红40元。</t>
  </si>
  <si>
    <t>三岔村</t>
  </si>
  <si>
    <t>14</t>
  </si>
  <si>
    <t>2025年长青镇石头坡村股份经济合作社育苗配套项目</t>
  </si>
  <si>
    <t>2ZS-1C（VP-100C）型全自动钵苗蔬菜移栽机12台。</t>
  </si>
  <si>
    <t>经营方式：自主经营
产权归属：石头坡村股份经济合作社
联农带农机制：就业务工、收益分红
绩效目标：项目建成后，可带动10余名群众务工，人均增收1000元，同时村股份经济合作社年收益增加7万元，按照差异化方式进行分红户均分红80-100元。</t>
  </si>
  <si>
    <t>石头坡村</t>
  </si>
  <si>
    <t>购置机械</t>
  </si>
  <si>
    <t>15</t>
  </si>
  <si>
    <t>2025年柳林镇大槐社村股份经济合作社高粱仓储库建设项目</t>
  </si>
  <si>
    <r>
      <rPr>
        <sz val="10"/>
        <rFont val="仿宋_GB2312"/>
        <charset val="134"/>
      </rPr>
      <t>新建约840</t>
    </r>
    <r>
      <rPr>
        <sz val="10"/>
        <rFont val="宋体"/>
        <charset val="134"/>
      </rPr>
      <t>㎡</t>
    </r>
    <r>
      <rPr>
        <sz val="10"/>
        <rFont val="仿宋_GB2312"/>
        <charset val="134"/>
      </rPr>
      <t>钢结构仓储库，硬化地面940</t>
    </r>
    <r>
      <rPr>
        <sz val="10"/>
        <rFont val="宋体"/>
        <charset val="134"/>
      </rPr>
      <t>㎡</t>
    </r>
    <r>
      <rPr>
        <sz val="10"/>
        <rFont val="仿宋_GB2312"/>
        <charset val="134"/>
      </rPr>
      <t>,配套建设水管约60米，铺设电线约420米，安装照明及消防应急灯约45盏。</t>
    </r>
  </si>
  <si>
    <t>经营方式:自主经营
产权归属:大槐社村股份经济合作社
资产管护主体：大槐社村股份经济合作社
联农带农机制:就业务工、收益分红
绩效目标:项目建成后，可带动10余名群众务工，人均增收3000-4000元，同时村股份经济合作社年收益增加9.2万元，按照差异化方式进行分红户均分红50元。</t>
  </si>
  <si>
    <t>大槐社村</t>
  </si>
  <si>
    <t>购买材料和工程建设</t>
  </si>
  <si>
    <t>16</t>
  </si>
  <si>
    <t>2025年横水镇北务村股份经济合作社粮食仓储项目</t>
  </si>
  <si>
    <t>建设高12.5米*直径8.5米标准化粮食钢板筒仓一座。</t>
  </si>
  <si>
    <t>经营方式：自主经营
产权归属：北务村股份经济合作社
资产管护主体：北务村股份经济合作社
联农带农机制：经营收益、收益分红
绩效目标：项目建成后，可带动10余名群众务工，人均增收3000-5000元，同时村股份经济合作社年收益增加5万元，按照差异化方式进行分红户均分红50-80元。</t>
  </si>
  <si>
    <t>北务村</t>
  </si>
  <si>
    <t>购置材料、工程建设</t>
  </si>
  <si>
    <t>17</t>
  </si>
  <si>
    <t>2025年城关镇周家门前村股份经济合作社蔬菜分拣车间项目</t>
  </si>
  <si>
    <t>在周家门前村原小学操场上，新建长42米、宽12米，504平方米钢架结构的蔬菜分拣车间1座；新建冷藏（冻）库1座；购置蔬菜周转筐140个，托盘30个，水泥硬化场地200平方米；配套水、电等设施。</t>
  </si>
  <si>
    <t>经营方式：自主经营
产权归属：周家门前村股份经济合作
资产管护主体：周家门前村股份经济合作
联农带农机制：就业务工、收益分红
绩效目标：项目建成后，可扩大村现有蔬菜分拣规模。增加村集体收入7万元；带动本村贫困贫困劳动力20人就业，人均3000-6000元；脱贫人口分红增收，人均90元。</t>
  </si>
  <si>
    <t>周家门前村</t>
  </si>
  <si>
    <t>18</t>
  </si>
  <si>
    <t>2025年南指挥镇连村村股份经济合作社蔬菜大棚建设项目</t>
  </si>
  <si>
    <t>新建长50米、宽15米，面积为750平方米的蔬菜大棚5座，并配备喷灌系统（采用固定模式双回路设计，共计500米）、室外水池（设定为10立方米，含排水、净化等功能）等基础设施。</t>
  </si>
  <si>
    <t>经营方式：连村村股份经济合作社
产权归属：连村村股份经济合作社
联农带农机制：就业务工、收益分红
绩效目标：项目建成后，可带动20余名群众务工，人均增收2000-4000元，同时村股份经济合作社年收益增加6万元，按照差异化方式进行分红户均分红80-100元。</t>
  </si>
  <si>
    <t>连村</t>
  </si>
  <si>
    <t>19</t>
  </si>
  <si>
    <t>2025年柳林镇东吴头村股份经济合作社高粱仓储库建设项目</t>
  </si>
  <si>
    <r>
      <rPr>
        <sz val="10"/>
        <rFont val="仿宋_GB2312"/>
        <charset val="134"/>
      </rPr>
      <t>新建钢结构库房33.2m*15.1m+37m*13两座，共计面积982.32</t>
    </r>
    <r>
      <rPr>
        <sz val="10"/>
        <rFont val="宋体"/>
        <charset val="134"/>
      </rPr>
      <t>㎡</t>
    </r>
    <r>
      <rPr>
        <sz val="10"/>
        <rFont val="仿宋_GB2312"/>
        <charset val="134"/>
      </rPr>
      <t>，檐口高度为9米；18mmC25混凝土地面硬化约1300</t>
    </r>
    <r>
      <rPr>
        <sz val="10"/>
        <rFont val="宋体"/>
        <charset val="134"/>
      </rPr>
      <t>㎡</t>
    </r>
    <r>
      <rPr>
        <sz val="10"/>
        <rFont val="仿宋_GB2312"/>
        <charset val="134"/>
      </rPr>
      <t>，配套轻钢连廊340</t>
    </r>
    <r>
      <rPr>
        <sz val="10"/>
        <rFont val="宋体"/>
        <charset val="134"/>
      </rPr>
      <t>㎡</t>
    </r>
    <r>
      <rPr>
        <sz val="10"/>
        <rFont val="仿宋_GB2312"/>
        <charset val="134"/>
      </rPr>
      <t>。</t>
    </r>
  </si>
  <si>
    <t>经营方式：自主经营
产权归属：东吴头村股份经济合作社
资产管护主体：东吴头村股份经济合作社
联农带农机制：就业务工、带动生产
绩效目标：项目建成后，可带动100余名群众务工，人均增收1000元，同时村股份经济合作社年收益增加15万元，按照差异化方式进行分红户均分红50元。</t>
  </si>
  <si>
    <t>东吴头村</t>
  </si>
  <si>
    <t xml:space="preserve">1035 </t>
  </si>
  <si>
    <t>1026</t>
  </si>
  <si>
    <t>4112</t>
  </si>
  <si>
    <t>20</t>
  </si>
  <si>
    <t>2025年柳林镇索落树村股份经济合作社香椿种植与高粱育苗项目</t>
  </si>
  <si>
    <t>经营方式：自主经营
1.建设双膜钢构大棚2座，长60米，宽10米，
2.购买栽苗机2台，加厚育苗托盘15000片（循环利用式）。
3.配套水、电等附属设施。</t>
  </si>
  <si>
    <t>2025年11-12月</t>
  </si>
  <si>
    <t>产权归属：索落树村股份经济合作社
资产管护主体：索落树村股份经济合作社
联农带农机制：带动生产、收益分红
绩效目标：项目完成后，种植香椿10万株，促进村集体经济收益20万元/年，带动周边50余名群众增收200元/人。形成的资产在自主经营期间，由村集体安排专人管护。</t>
  </si>
  <si>
    <t>索落树村</t>
  </si>
  <si>
    <t>朱正</t>
  </si>
  <si>
    <t>21</t>
  </si>
  <si>
    <t>2025年柳林镇关村村股份经济合作社产业配套项目</t>
  </si>
  <si>
    <t>经营方式：自主经营
1.新建长20米，宽9米，高6米，共180平方米钢构棚一座，硬化长20米，宽9米，厚10厘米，共180平方米场地。
2.购买2004型拖拉机1台，配套犁、旋耕机、播种机各1台，100型红薯收获机1台。
3.配套水、电等附属设施。</t>
  </si>
  <si>
    <t>产权归属:关村股份经济合作社
资产管护主体：关村股份经济合作社
联农带农机制:就业务工、收益分红
绩效目标:项目建成后，预计村集体经济年收益30万元，可带动100人务工，增加务工收入10万元以上。形成的资产在自主经营期间，由村集体安排专人管护。</t>
  </si>
  <si>
    <t>关村</t>
  </si>
  <si>
    <t>22</t>
  </si>
  <si>
    <t>2025年柳林镇窦家庄村股份经济合作社产业配套项目</t>
  </si>
  <si>
    <t>经营方式：自主经营
1.新建长8米，宽8米，高6米，共64平方米钢构棚一座；
2.购买轮式高粱专用收割机1台，1804型拖拉机1台，配套液压翻转犁1套、旋耕机1套。
3.配套水、电等附属设施。
4.硬化长10米，宽8米，厚10厘米，共80平方米场地。</t>
  </si>
  <si>
    <t>产权归属:窦家庄村股份经济合作社
资产管护主体：窦家庄村股份经济合作社
联农带农机制:就业务工、收益分红
绩效目标:该项目实施后预计村集体经济组织的经济收入10万元/年，带动20余人务工，通过分红方式户均增收50元左右。形成的资产在自主经营期间，由村集体安排专人管护。</t>
  </si>
  <si>
    <t>窦家庄村</t>
  </si>
  <si>
    <t>23</t>
  </si>
  <si>
    <t>2025年柳林镇三家店村股份经济合作社产业配套项目</t>
  </si>
  <si>
    <t>经营方式：自主经营
1.新建长10米，宽8米，高6米，共80平方米钢构棚一座，硬化长10米，宽8米，厚10厘米，共80平方米场地。
2.购买2104型拖拉机1台，配套犁、旋耕机、播种机；
3.配套水、电等附属设施。</t>
  </si>
  <si>
    <t>产权归属:三家店村股份经济合作社
资产管护主体：三家店村股份经济合作社
联农带农机制:带动生产、收益分红
绩效目标:该项目实施后预计村集体经济组织的经济收入15万元/年，带动50余人务工，通过分红方式户均增收100元左右。形成的资产在自主经营期间，由村集体安排专人管护。</t>
  </si>
  <si>
    <t>三家店村</t>
  </si>
  <si>
    <t>24</t>
  </si>
  <si>
    <t>2025年柳林镇大槐社村股份经济合作社产业配套项目</t>
  </si>
  <si>
    <t>经营方式：自主经营
1.新建长15米，宽8米，高6米，共120平方米钢构棚一座；
2.购买田间加施肥机1套，轮式高粱专用收割机1台，栽苗机1台。
3.配套水、电等附属设施。
4.硬化长15米，宽8米，厚20厘米，共120平方米场地。</t>
  </si>
  <si>
    <t>产权归属:大槐社村股份经济合作社
资产管护主体：大槐社村股份经济合作社
联农带农机制:带动生产、收益分红
绩效目标:该项目实施后预计村集体经济组织的经济收入15万元/年，带动50余人务工，通过分红方式户均增收100元左右。形成的资产在自主经营期间，由村集体安排专人管护。</t>
  </si>
  <si>
    <t>25</t>
  </si>
  <si>
    <t>2025年柳林镇亭子头村股份经济合作社蔬菜特色产业配套设施建设项目</t>
  </si>
  <si>
    <t>经营方式：自主经营
1.新建长15米，宽6米，高6米，共90平方米钢构棚一座；
2.购买904型拖拉机2台、液压翻转犁2台、旋耕机2台、气吸播种机1台、马铃薯播种机1台、马铃薯收获机1台、马铃薯杀秧机1台
3.配套水、电等附属设施。
4.硬化长15米，宽6米，厚10厘米，共90平方米场地。</t>
  </si>
  <si>
    <t>产权归属：亭子头村股份经济合作社
资产管护主体：亭子头村股份经济合作社
联农带农机制：带动生产、收益分红
绩效目标：项目完成后预计村集体经济组织年收益20万元，带动200余人务工，通过分红方式户均增收200元左右。形成的资产在自主经营期间，由村集体安排专人管护。</t>
  </si>
  <si>
    <t>亭子头村</t>
  </si>
  <si>
    <t>26</t>
  </si>
  <si>
    <t>2025年南指挥镇西村股份经济合作社种植基地项目</t>
  </si>
  <si>
    <t>经营方式：自主经营
1.新建标准化钢构棚一座，长240米，宽120米，高2.7（棚高2.2米）米，共计13320平方米；
2.购置1204拖拉机1台，604拖拉机1台，配套秸秆还田机、旋耕机各1台。</t>
  </si>
  <si>
    <t>产权归属:西村村股份经济合作社
资产管护主体：西村村股份经济合作社
联农带农机制：带动生产、收益分红
绩效目标：项目建成后，可带动110余名群众务工，人均增收1400元，同时村股份经济合作社年收益12万元，按照差异化方式进行分红户均分红500余元。</t>
  </si>
  <si>
    <t>西村</t>
  </si>
  <si>
    <t>张海军</t>
  </si>
  <si>
    <t>27</t>
  </si>
  <si>
    <t>2025年田家庄镇南小里村股份经济合作社产业配套项目</t>
  </si>
  <si>
    <t>经营方式：自主经营
1.新建长30米，宽30米，高5米，共900平方米钢构棚一座；硬化长30米、宽40米，厚10CM的1200平方米场地。
2.购置2004型拖拉机1辆，配套2.7米多功能变速旋耕机1台；液压翻转犁1台。</t>
  </si>
  <si>
    <t>产权归属：南小里村村集体经济
联农带农机制：就业务工、带动生产
绩效目标：项目建成后，由村股份经济合作社经营，可为村股份经济合作社流转土地进行耕作服务，同时为本村群众提供收种服务，促进2588名群众产业增收，为村股份经济合作社年增加收入4万元，形成的资产在村集体自营期间，按照差异化方式进行分红户均分红150元左右。</t>
  </si>
  <si>
    <t>南小里村</t>
  </si>
  <si>
    <t>郑畅</t>
  </si>
  <si>
    <t>28</t>
  </si>
  <si>
    <t>2025年城关镇小沙凹村股份经济合作社蔬菜分拣清洗包装车间建设项目</t>
  </si>
  <si>
    <t>经营方式：自主经营
1.建设长30米，宽13.5米，高6.5米405平方米钢构车间1座；
2.购置蔬菜清洗5-10吨净菜生产线设备一条。包括沉石提升机一台，平行毛辊清洗机一台，气泡清洗机一台，风干沥水机一台；
3.水泥硬化晒场地210平方米；
4.配套水、电、环保设施等。</t>
  </si>
  <si>
    <t>产权归属： 小沙凹村股份经济合作社
资产管护主体： 小沙凹村股份经济合作社
联农带农： 就业务工、 收益分红。
绩效目标:项目建成后， 可扩大村民蔬菜种植规模，发展经济作物。村集体经济年收入4万元；带动本村贫困贫困劳动力20余人就业，人均2500-3500元； 脱贫人口分红增收，人均70元。</t>
  </si>
  <si>
    <t>小沙凹村</t>
  </si>
  <si>
    <t>29</t>
  </si>
  <si>
    <t>2025年横水镇洛村万亩麦椒套种二期建设项目</t>
  </si>
  <si>
    <r>
      <t>经营方式：自主经营
1.新建长26米，宽20米，高5.5米，共520平方米钢构棚一座.
2.购买生产设备：购置8500-3C剪把机1台；购置YE3-71M2-4,3m×0.3m皮带运输机5个、7m×0.5m皮带运输机1个、6m×0.3m皮带运输机1个、7m×0.5m皮带运输机1个、10m×0.5mDY65102皮带运输机2个；购置去石机1台，去石机外形尺寸2900*2000*3200，功率15KW，电压380V，材质为201不锈钢；50</t>
    </r>
    <r>
      <rPr>
        <sz val="10"/>
        <rFont val="宋体"/>
        <charset val="134"/>
      </rPr>
      <t>㎡</t>
    </r>
    <r>
      <rPr>
        <sz val="10"/>
        <rFont val="仿宋_GB2312"/>
        <charset val="134"/>
      </rPr>
      <t>板式小型冷库。</t>
    </r>
  </si>
  <si>
    <t>产权归属:洛村股份经济合作社
资产管护主体：洛村股份经济合作社
联农带农机制：带动生产  收益分红  就业务工
绩效目标：项目建成后带动全镇辣椒产业发展，每年增加洛村集体经济收入50万元，全村1281户。按照差异化方式进行分红，户均增加收入70元，种植户预计增收3200元，可带动100余名劳动力就业。</t>
  </si>
  <si>
    <t>洛村村</t>
  </si>
  <si>
    <t>李红刚</t>
  </si>
  <si>
    <t>30</t>
  </si>
  <si>
    <t>2025年横水镇洛村产业化配套建设项目</t>
  </si>
  <si>
    <t>经营方式：自主经营
1.硬化辣椒晾晒场，长26米，宽19米，厚10厘米，共494平方米场地；
2.设备购置：CCQZ‐5.0砸杆机1台；购置直径2m电碾子1台；购置L-1400自动电磁加热500斤辣椒炒货机1台；购置锤切式辣椒面粉碎机1台、全套闭风器设备；购置辣椒面锥形碾子1台；切菜机1台；打酱机1台；半自动包装机2台；946电喷式辣椒专用装载机(一机三头，带爪子、叉头）1台；1JQ-260型秸秆还田机。</t>
  </si>
  <si>
    <t>31</t>
  </si>
  <si>
    <t>2025年陈村镇紫荆村粮食初加工项目</t>
  </si>
  <si>
    <t>经营方式：自主经营
1.新建长22米，宽12米，高6米，共264平方米钢构棚一座；
2.购置6FPT-15型石磨面粉机一套包括TQLZ60自衡振动筛、SQ63吸去石机、DMW80卧式打麦机、TQM60平面回转筛、XMS40去石洗麦机、2011台式机2台、低压风机、6F2235磨粉机2台、直径1000㎜石磨8台、FSFG2*12高方平筛2台、GFY4立升闭风机、saLSS14面粉输送器、6-28NO6A高压风机、TCXT-16强力磁选器、320除尘器、LS300净麦脱皮机、LCS1-10电脑包装机等配套设备；
3.购置300-400玉米制糁制粉机、TDTG15/10提升机、配电盘、电缆线等配套设备。</t>
  </si>
  <si>
    <t>产权归属:紫荆村股份经济合作社
资产管护主体：紫荆村股份经济合作社
联农带农机制：带动生产  收益分红
绩效目标：项目建成后，可带动5余名群众务工，人均增收15000元，同时村股份经济合作社年收益10万元，按照差异化方式进行分红户均分红100元。</t>
  </si>
  <si>
    <t>紫荆村</t>
  </si>
  <si>
    <t>32</t>
  </si>
  <si>
    <t>2025年陈村镇庞家务村产业配套建设项目</t>
  </si>
  <si>
    <t>经营方式：自主经营
1.新建长18米，宽20米，高8米，共360平方米钢构棚一座；
2.购买1204拖拉机1台、310型旋耕机1台、多功能加肥机1台、大葱双行培土机2台、全自动大葱收获机1台；
3.配套水电等附属设施；
4.硬化长20米，宽23米，厚10厘米，共460平方米晒场。</t>
  </si>
  <si>
    <t>产权归属:庞家务村股份经济合作社
资产管护主体：庞家务村股份经济合作社
联农带农机制：带动生产 收益分红
绩效目标：项目建成后，可带动10余名群众务工，人均增收50—100元，同时村股份经济合作社年收益15万元，按照差异化方式进行分红户均分红150元。</t>
  </si>
  <si>
    <t>庞家务村</t>
  </si>
  <si>
    <t>33</t>
  </si>
  <si>
    <t>2025年陈村镇料地村湿粮堆放钢构房建设及配套设施项目</t>
  </si>
  <si>
    <t>经营方式：自主经营
1.新建长16.2米-37.7米，宽10.4米-15.3米，高6米，共1060平方米钢构棚一座（形状不规则）；
2.购置提升机2台、专用除尘器1台、专用空压机全1套、精选比重筛1台、单人包装秤及提升机一套、平台及流管1套。</t>
  </si>
  <si>
    <t>产权归属:料地村股份经济合作社 
资产管护主体：料地村股份经济合作社 
联农带农机制：带动生产 收益分红 
绩效目标：项目建成后，可带动30余名群众务工，人均增收5000--8000元，同时村股份经济合作社年收益12余万元，按照差异化方式进行分红户均分红50元。</t>
  </si>
  <si>
    <t>料地村</t>
  </si>
  <si>
    <t>34</t>
  </si>
  <si>
    <t>2025年长青镇罗钵寺村股份经济合作社产业发展项目</t>
  </si>
  <si>
    <t>经营方式：自主经营                                                                1.新建300㎡钢结构房（长20m*宽15m）；硬化长20m*宽15m*厚10厘米场地；
2.购置4YZ-4EP2自走式玉米收获机1台；
3.配套水电设施。</t>
  </si>
  <si>
    <t>产权归属:罗钵寺村股份经济合作社
资产管护主体：罗钵寺村股份经济合作社
联农带农机制：带动生产  收益分红
绩效目标：该项目建成后，可带动村集体经济收入，预期年收入20万元，净利润达10万元，全村直接受益脱贫人口299户，1008人，带动周边群众120余人次通过务工（每人每天80元）平均增加收入4500元/年，在村集体自营期间，由村集体安排专人进行管护。</t>
  </si>
  <si>
    <t>罗钵寺村</t>
  </si>
  <si>
    <t>史国强</t>
  </si>
  <si>
    <t>35</t>
  </si>
  <si>
    <t>2025年长青镇高嘴头村股份经济合作社产业发展项目</t>
  </si>
  <si>
    <t>经营方式：自主经营                                                               1.新建200㎡钢结构房（长25m*宽30m）；硬化长25m*宽30m*厚10厘米场地；
2.购买M1604-5RP轮式拖拉机1台，4LZ-10R3自走式谷物联合收割机1台；
3.配套水电设施。</t>
  </si>
  <si>
    <t>经营方式：高嘴头村村集体自营
产权归属：高嘴头村村集体    
联农带农机制：带动生产、就业务工                                绩效目标：该项目实施后，可改善大葱销售生产条件，实现村集体经济增加收益10万余元/年，带动脱贫户151户345人务工，人均年收入增加2000元元/年。村级集体预计年增收40余万元，收益分红人均30元。</t>
  </si>
  <si>
    <t>36</t>
  </si>
  <si>
    <t>2025年长青镇马道口村股份经济合作社产业发展项目</t>
  </si>
  <si>
    <t>经营方式：自主经营                                                          1.新建钢结构房一座100㎡（长10m*宽10m）；硬化长10m*宽10m*厚10厘米场地；                                                                        2.购买1004拖拉机1台；秸杆切碎还田机一台，外形尺寸（长×宽×高）mm：1300×2400×1140；      
3.多功能旋耕机一台，工作幅宽2.7米、配备1台旋耕施肥一体机1台；土豆播种收割一体机；
4.配套水电设施。</t>
  </si>
  <si>
    <t>经营方式：马道口村股份经济合作社
产权归属：马道口村股份经济合作社
联农带农机制：就业务工、带动生产                           绩效目标：项目建成后，可提升经济作物的附加值，实现村集体经济增加收益10万余元/年，带动周边群众200余人次通过务工（每人每天60元）平均增加收入2000元元/年，在村集体自营期间，由村集体安排专人进行管护。</t>
  </si>
  <si>
    <t>马道口村</t>
  </si>
  <si>
    <t>37</t>
  </si>
  <si>
    <t>2025年虢王镇西谢村粮食种植机械化项目</t>
  </si>
  <si>
    <t>经营方式：自主经营
1.新建20*10*6米（200平方米）彩钢瓦仓库一座；
2.购置LX2204拖拉机一台；
3.购置1GKN-300旋耕机一台；
4.购置1LFT-450液压翻转调幅犁一台：
5.购置260型双传轴秸杆还田机一台。</t>
  </si>
  <si>
    <t>产权归属:西谢村股份经济合作社
资产管护主体：西谢村股份经济合作社
联农带农机制：带动生产  收益分红
绩效目标：项目实施可巩固当地红薯种植产业、扩大规模，带动村集体增加经济收益，带动周边群众通过务工每人增收。</t>
  </si>
  <si>
    <t>西谢村</t>
  </si>
  <si>
    <t>38</t>
  </si>
  <si>
    <t>2025年虢王镇江湖村粮食种植机械化项目</t>
  </si>
  <si>
    <r>
      <t>经营方式：自主经营
1.新建680平方米彩钢瓦仓库一座；
2.购置DF2304-DP拖拉机1台；
3.购置1GKNB-300亚澳旋耕机1台；
4.购置1JH</t>
    </r>
    <r>
      <rPr>
        <sz val="10"/>
        <rFont val="Times New Roman"/>
        <charset val="134"/>
      </rPr>
      <t>–</t>
    </r>
    <r>
      <rPr>
        <sz val="10"/>
        <rFont val="仿宋_GB2312"/>
        <charset val="134"/>
      </rPr>
      <t>265A秸秆粉碎还田机一台；
5.购置1LFT-360华丰卡座犁1台</t>
    </r>
  </si>
  <si>
    <t>产权归属:江湖村股份经济合作社
资产管护主体：江湖村股份经济合作社
联农带农机制：带动生产  收益分红
绩效目标：项目实施可巩固当地红薯种植产业、扩大规模，带动村集体增加经济收益，带动周边群众通过务工每人增收。</t>
  </si>
  <si>
    <t>江湖村</t>
  </si>
  <si>
    <t>39</t>
  </si>
  <si>
    <t>2025年虢王镇虢王村粮食种植机械化项目</t>
  </si>
  <si>
    <t>经营方式：自主经营
1.新建长33米，宽25米，高4米（825平方米）彩钢瓦仓库一座；
2.购置DF2304-DP拖拉机1台；
3.购置1GKNB-300亚澳旋耕机1台；
4.购置1LFT-4504液压旋转调幅犁1台；
5.购置1JH–265A秸秆粉碎还田机一台。</t>
  </si>
  <si>
    <t>产权归属:虢王村股份经济合作社
资产管护主体：虢王村股份经济合作社
联农带农机制：带动生产  收益分红
绩效目标：项目实施可巩固当地红薯种植产业、扩大规模，带动村集体增加经济收益，带动周边群众通过务工每人增收。</t>
  </si>
  <si>
    <t>虢王村</t>
  </si>
  <si>
    <t>40</t>
  </si>
  <si>
    <t>2025年虢王镇田家村粮食种植机械化项目</t>
  </si>
  <si>
    <t>经营方式：自主经营
1.新建长18米、宽10米，前檐高度4.5米（180平方米）彩钢瓦仓库一座；
2.购置DF2304-DP拖拉机1台；
3.购置1GKNB-300亚澳旋耕机1台；
4.购置1LFT-4504液压旋转调幅犁1台；
5.购置1JH–265A秸秆粉碎还田机一台。</t>
  </si>
  <si>
    <t>产权归属:田家村股份经济合作社
资产管护主体：田家村股份经济合作社
联农带农机制：带动生产  收益分红
绩效目标：项目实施可巩固当地红薯种植产业、扩大规模，带动村集体增加经济收益，带动周边群众通过务工每人增收。</t>
  </si>
  <si>
    <t>田家村</t>
  </si>
  <si>
    <t>41</t>
  </si>
  <si>
    <t>2025年虢王镇万丰村粮食种植机械化提升项目</t>
  </si>
  <si>
    <t>经营方式：自主经营
1.新建长20米，宽20米，高4米（400平方米）彩钢瓦仓库一座；
2.购置DF2304-DP拖拉机一台；
3.购置1LFT-360卡座犁一台；
4.购置1GKNB-300亚澳旋耕机一台；
5.购置土豆收获机一台。</t>
  </si>
  <si>
    <t>产权归属:万丰村股份经济合作社
资产管护主体：万丰村股份经济合作社
联农带农机制：带动生产  收益分红
绩效目标：项目实施可巩固当地红薯种植产业、扩大规模，带动村集体增加经济收益，带动周边群众通过务工每人增收。</t>
  </si>
  <si>
    <t>万丰村</t>
  </si>
  <si>
    <t>42</t>
  </si>
  <si>
    <t>2025年姚家沟镇姚家沟村粮食烘干项目</t>
  </si>
  <si>
    <t>经营方式：自主经营
1.新建一座钢构大棚长75米，宽20米，高6米，共1500平方米；硬化烘干晾晒场地1500平方米，厚20厘米。
2.新建一座钢构长28米，宽16米，高6米，共448平方米。
4.购置1GKN-280旋耕机一台，1LFD-3翻转犁一台。</t>
  </si>
  <si>
    <t>产权归属:姚家沟村股份经济合作社
资产管护主体：姚家沟村股份经济合作社
联农带农机制：带动生产  收益分红
绩效目标：项目建成后，可带动20余名群众务工，同时村股份经济合作社年增加收益6万元，按照差异化方式进行分红户均分红100元</t>
  </si>
  <si>
    <t>姚家沟镇</t>
  </si>
  <si>
    <t>姚家沟村</t>
  </si>
  <si>
    <t>姚家沟镇人民政府</t>
  </si>
  <si>
    <t>白小华</t>
  </si>
  <si>
    <t>43</t>
  </si>
  <si>
    <t>2025年范家寨镇大沙凹村股份经济合作社粮食仓储库建设项目</t>
  </si>
  <si>
    <t>经营方式：自主经营
1.新建长25米，宽20米，高6米，共500平方米钢构棚一座；
2.硬化长39米，宽21米，厚10厘米，共820余平方米场地；
3.配套水电设施；
4.购置704拖拉机一台，农用三轮车一台，235卡座犁一台。</t>
  </si>
  <si>
    <t>产权归属:大沙凹村股份经济合作社
资产管护主体：大沙凹村股份经济合作社
联农带农机制：带动生产收益分红
绩效目标：项目建成后，同时带动本村有劳动能力的群众10余人进行就近务工，年收入增加2000-3000元，同时村股份经济合作社年收益16万元，按照差异化方式进行分红户均分红30元。形成的资产在村集体自营期间，由村集体安排专人进行管护</t>
  </si>
  <si>
    <t>大沙凹村</t>
  </si>
  <si>
    <t>范家寨镇镇人民政府</t>
  </si>
  <si>
    <t>44</t>
  </si>
  <si>
    <t>2025年范家寨镇张家沟村股份经济合作社粮食仓储库建设项目</t>
  </si>
  <si>
    <t>经营方式：自主经营
1.新建长25米，宽20米，高6米，共500平方米钢构棚一座；
2.硬化长32米，宽26米，厚10厘米，共830余平方米场地；
3.配套水电设施；
4.购置704拖拉机一台，农用三轮车一台，235卡座犁一台。</t>
  </si>
  <si>
    <t>产权归属:张家沟村股份经济合作社
资产管护主体：张家沟村股份经济合作社
联农带农机制：带动生产收益分红
绩效目标：项目建成后，同时带动本村有劳动能力的群众10余人进行就近务工，年收入增加2000-3000元，同时村股份经济合作社年收益16万元，按照差异化方式进行分红户均分红30元。形成的资产在村集体自营期间，由村集体安排专人进行管护</t>
  </si>
  <si>
    <t>张家沟村</t>
  </si>
  <si>
    <t>45</t>
  </si>
  <si>
    <t>2025年姚家沟镇洛峪村特色养殖配套设施项目</t>
  </si>
  <si>
    <t>经营方式：自主经营
1.硬化饲草晾晒场约1000平方米，硬化场地400平方米；
2.新建供排水系统，及粪污净化设施设备及管网设施等。包括150米HDPE双壁波纹管DE300；30米HDPE双壁波纹管DE200；260米PE给水管DN32；4立方玻璃钢化粪池1个。</t>
  </si>
  <si>
    <t>产权归属:洛峪村股份经济合作社
资产管护主体：洛峪村村股份经济合作社
联农带农机制：带动生产  收益分红
绩效目标：项目建成后，可带动10余名群众务工，同时村股份经济合作社年增加收益4万元，按照差异化方式进行分红户均分红100元</t>
  </si>
  <si>
    <t>洛峪村</t>
  </si>
  <si>
    <t>46</t>
  </si>
  <si>
    <t>2025年糜杆桥镇曹家庄村股份经济合作社粮食产能设施配套项目</t>
  </si>
  <si>
    <t>经营方式：自主经营
1.新建长30m、宽12m、高5m共360㎡的钢构棚一座,并硬化长30m、宽12m、厚10cm共360㎡的场地；
2.硬化长28m、宽30m、厚10cm共840㎡的晒场;
3.购置HY-60型输送机1台,HY-65QN型扒谷机1台。</t>
  </si>
  <si>
    <t>产权归属：曹家庄村股份经济合作社
资产管护主体：曹家庄村股份经济合作社
联农带农机制：就业务工,收益分红
绩效目标：项目建成后，可带动5名群众务工,人均增收1.2万元,同时村股份经济合作社年收益7万元以上,按照差异化方式进行分红户均分红50-80元</t>
  </si>
  <si>
    <t>曹家庄村</t>
  </si>
  <si>
    <t>党 晗</t>
  </si>
  <si>
    <t>47</t>
  </si>
  <si>
    <t>2025年糜杆桥镇七家门前村股份经济合作社粮食产能设施配套项目</t>
  </si>
  <si>
    <t>经营方式：自主经营
1.新建长30m、宽12m、高5m共360㎡的钢构棚一座,并硬化长30m、宽12m、厚10cm共360㎡的场地；
2.硬化长25m、宽30m、厚10cm共750㎡的晒场;
3.购置3WPZ-1000A型自走式喷杆喷雾机1台。</t>
  </si>
  <si>
    <t>产权归属：七家门前村股份经济合作社
资产管护主体：七家门前村股份经济合作社
联农带农机制：务工就业,收益分红
绩效目标：项目建成后,可带动7名群众务工,人均增收6000元,同时村股份经济合作社采用"自用"+“租凭”模式:夏收秋收时用于七家门前村合作社350亩粮食晾晒，农闲时对外出租，每年租赁费不低于6万元。按照差异化方式进行分红户均分红60-90元</t>
  </si>
  <si>
    <t>七家门前村</t>
  </si>
  <si>
    <t>③休闲农业与乡村旅游</t>
  </si>
  <si>
    <t>48</t>
  </si>
  <si>
    <t>2025年柳林镇亭子头民宿项目</t>
  </si>
  <si>
    <t>项目设计及基础设施建设。</t>
  </si>
  <si>
    <t>经营方式：自主经营
产权归属：亭子头村股份经济合作社
资产管护主体：亭子头村股份经济合作社
联农带农：就业务工、收益分红
绩效目标:项目建成后，可扩大民宿旅游规模。带动本村贫困贫困劳动力20余人就业，人均2500-5000元；脱贫人口分红增收，人均90元。</t>
  </si>
  <si>
    <t>区文旅局</t>
  </si>
  <si>
    <t>49</t>
  </si>
  <si>
    <t>2025年城关镇东大街村股份经济合作社雍州民俗街区项目</t>
  </si>
  <si>
    <t>项目设计前期工作。</t>
  </si>
  <si>
    <t>经营方式：自主经营
产权归属：东大街村股份经济合作社
资产管护主体：东大街村股份经济合作社
联农带农：就业务工、收益分红
绩效目标:项目建成后，可扩大民宿旅游规模。带动本村贫困贫困劳动力30余人就业，人均2500-4500元；脱贫人口分红增收，人均80元。</t>
  </si>
  <si>
    <t>东大街村</t>
  </si>
  <si>
    <t>2.加工流通项目</t>
  </si>
  <si>
    <t>①农产品仓储保鲜冷链基础设施建设</t>
  </si>
  <si>
    <t>50</t>
  </si>
  <si>
    <t>2025年虢王镇刘淡村股份经济合作社红薯高温糖化库建设项目</t>
  </si>
  <si>
    <r>
      <rPr>
        <sz val="10"/>
        <rFont val="仿宋_GB2312"/>
        <charset val="134"/>
      </rPr>
      <t>1.新建28m*14.5m门式钢架厂房一座，厂房内设置13m*9m恒温糖化车间一组；
2.硬化室外分拣场约645</t>
    </r>
    <r>
      <rPr>
        <sz val="10"/>
        <rFont val="宋体"/>
        <charset val="134"/>
      </rPr>
      <t>㎡</t>
    </r>
    <r>
      <rPr>
        <sz val="10"/>
        <rFont val="仿宋_GB2312"/>
        <charset val="134"/>
      </rPr>
      <t>，配套水电；
3.新建轻钢结构罩棚432</t>
    </r>
    <r>
      <rPr>
        <sz val="10"/>
        <rFont val="宋体"/>
        <charset val="134"/>
      </rPr>
      <t>㎡</t>
    </r>
    <r>
      <rPr>
        <sz val="10"/>
        <rFont val="仿宋_GB2312"/>
        <charset val="134"/>
      </rPr>
      <t>；
4.购置恒温糖化设备1套、周转筐1200个、铁框240个、塑料托盘550个、CPD1.5-L1手搬液压操作车3台、小型电子秤3台、50吨地磅1座。
5.安装200kVA配电变压器1套、架设高压绝缘导线1100m、190*15m电杆7根、350*15m电杆1根（混凝土浇筑）及其配套设施。</t>
    </r>
  </si>
  <si>
    <t>经营方式：自主经营
产权归属：刘淡村股份经济合作社
资产管护主体：刘淡村股份经济合作社
联农带农机制：就业务工、收益分红
绩效目标：项目建成后，可带动20余名群众务工，人均增收1600元，同时村股份经济合作社年收益增加10万元，按照差异化方式进行分红户均分红50-100元。</t>
  </si>
  <si>
    <t>刘淡村</t>
  </si>
  <si>
    <t>购置材料、设备和工程建设</t>
  </si>
  <si>
    <t>②加工业</t>
  </si>
  <si>
    <t>51</t>
  </si>
  <si>
    <t>2025年姚家沟镇姚家沟村股份经济合作社农特产品加工包装项目</t>
  </si>
  <si>
    <r>
      <rPr>
        <sz val="10"/>
        <rFont val="仿宋_GB2312"/>
        <charset val="134"/>
      </rPr>
      <t>1.新建800</t>
    </r>
    <r>
      <rPr>
        <sz val="10"/>
        <rFont val="宋体"/>
        <charset val="134"/>
      </rPr>
      <t>㎡</t>
    </r>
    <r>
      <rPr>
        <sz val="10"/>
        <rFont val="仿宋_GB2312"/>
        <charset val="134"/>
      </rPr>
      <t>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r>
  </si>
  <si>
    <t>经营方式：自主经营
产权归属：姚家沟村股份经济合作社
资产管护主体：姚家沟村股份经济合作社
联农带农机制：就业务工、收益分红
绩效目标：项目建成后，可带动10余名群众务工，人均增收3000-6000元，同时村股份经济合作社年收益增加10万元，按照差异化方式进行分红户均分红50-100元。</t>
  </si>
  <si>
    <t>158</t>
  </si>
  <si>
    <t>467</t>
  </si>
  <si>
    <t>430</t>
  </si>
  <si>
    <t>1240</t>
  </si>
  <si>
    <t>52</t>
  </si>
  <si>
    <t>2025年城关镇马村村股份经济合作社产业园果蔬分拣加工包装车间及配套项目</t>
  </si>
  <si>
    <r>
      <rPr>
        <sz val="10"/>
        <rFont val="仿宋_GB2312"/>
        <charset val="134"/>
      </rPr>
      <t>建设2500</t>
    </r>
    <r>
      <rPr>
        <sz val="10"/>
        <rFont val="宋体"/>
        <charset val="134"/>
      </rPr>
      <t>㎡</t>
    </r>
    <r>
      <rPr>
        <sz val="10"/>
        <rFont val="仿宋_GB2312"/>
        <charset val="134"/>
      </rPr>
      <t>钢架结构的果蔬分拣加工包装车间1座；水泥硬化场地1200</t>
    </r>
    <r>
      <rPr>
        <sz val="10"/>
        <rFont val="宋体"/>
        <charset val="134"/>
      </rPr>
      <t>㎡</t>
    </r>
    <r>
      <rPr>
        <sz val="10"/>
        <rFont val="仿宋_GB2312"/>
        <charset val="134"/>
      </rPr>
      <t>；配套皮带运输机、水、电等设施。</t>
    </r>
  </si>
  <si>
    <t>经营方式：自主经营
产权归属：马村村股份经济合作社
资产管护主体：马村村股份经济合作社
联农带农机制：就业务工、收益分红
绩效目标：项目建成后，可带动90余名群众务工，人均增收3000-5000元，同时村股份经济合作社年收益增加11万元，按照差异化方式进行分红户均分红80元。</t>
  </si>
  <si>
    <t>马村村</t>
  </si>
  <si>
    <t>53</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</si>
  <si>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</si>
  <si>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</si>
  <si>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经营方式：自主经营
产权归属：东白村股份经济合作社
资产管护主体：东白村股份经济合作社
联农带农机制：就业务工、收益分红、带动生产
绩效目标：项目建成后，可带动50余名群众务工，人均增收3000-5000元，同时村股份经济合作社年收益增加6.5万元，按照差异化方式进行分红户均分红50-100元。</t>
  </si>
  <si>
    <t>东白村</t>
  </si>
  <si>
    <t>购置材料、机械和工程建设</t>
  </si>
  <si>
    <t>54</t>
  </si>
  <si>
    <t>2025年范家寨镇双冢村股份经济合作社智能化育苗工厂项目</t>
  </si>
  <si>
    <r>
      <rPr>
        <sz val="10"/>
        <rFont val="仿宋_GB2312"/>
        <charset val="134"/>
      </rPr>
      <t>新建4050</t>
    </r>
    <r>
      <rPr>
        <sz val="10"/>
        <rFont val="宋体"/>
        <charset val="134"/>
      </rPr>
      <t>㎡</t>
    </r>
    <r>
      <rPr>
        <sz val="10"/>
        <rFont val="仿宋_GB2312"/>
        <charset val="134"/>
      </rPr>
      <t>玻璃温室智能化育苗工厂1处，分为育苗区和功能区，育苗区主要进行蔬菜苗培育，功能区主要进行播种嫁接、催芽等。配套水肥一体化系统、环境温度控制系统和电力等设施。</t>
    </r>
  </si>
  <si>
    <t>经营方式：自主经营
产权归属：双冢村股份经济合作社
资产管护主体：双冢村股份经济合作社
联农带农机制：就业务工、收益分红
绩效目标：项目建成后，可带动80余名群众务工，人均增收6000-8000元，同时村股份经济合作社年收益增加80万元，按照差异化方式进行分红户均分红200元。</t>
  </si>
  <si>
    <t>双冢村</t>
  </si>
  <si>
    <t>3.高质量庭院经济</t>
  </si>
  <si>
    <t>庭院特色手工</t>
  </si>
  <si>
    <t>55</t>
  </si>
  <si>
    <t>2025年城关镇六营手工作坊建设项目</t>
  </si>
  <si>
    <t>在六营村原小学新建685平方米二层厂房1座。一层为泥塑生产车间；二层为泥塑加工、包装车间；购置3D打印机，砸泥机，制浆机；配套泥塑直播间、小型挖掘机，三轮车，小叉车，水、电、消防等设施。</t>
  </si>
  <si>
    <t>经营方式：自主经营
产权归属：六营村股份经济合作社
资产管护主体：六营村股份经济合作社
联农带农机制：就业务工、收益分红
绩效目标：项目建成后，可全面展示泥塑等非遗制作工艺，传播非遗文化，进一步壮大六营村集体经济，增加村民收入，解决30余人劳动力就业，增加集体经济年收入30万元。</t>
  </si>
  <si>
    <t>六营村</t>
  </si>
  <si>
    <t>二、就业项目</t>
  </si>
  <si>
    <t>公益性岗位</t>
  </si>
  <si>
    <t>56</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</si>
  <si>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</si>
  <si>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</si>
  <si>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2025年1月-
12月</t>
  </si>
  <si>
    <t>联农带农机制：带动群众就近就地就业。
绩效目标：改善全区农村群众的看病、养老、文体、吃水、出行、环境等基本生活需求，提升22202户73152名脱贫群众及814户2405名监测群众的生活质量，提高全区群众幸福指数。</t>
  </si>
  <si>
    <t>全区
12个镇</t>
  </si>
  <si>
    <t>全区
160个村</t>
  </si>
  <si>
    <t>814</t>
  </si>
  <si>
    <t>2405</t>
  </si>
  <si>
    <t>22202</t>
  </si>
  <si>
    <t>73152</t>
  </si>
  <si>
    <t>各镇
人民政府</t>
  </si>
  <si>
    <t>农村基础设施管护</t>
  </si>
  <si>
    <t>石海强</t>
  </si>
  <si>
    <t>三、乡村建设行动</t>
  </si>
  <si>
    <t>1.农村基础设施（含产业配套基础设施）</t>
  </si>
  <si>
    <t>①农村道路建设（通村路、通户路、小型桥梁等）</t>
  </si>
  <si>
    <t>57</t>
  </si>
  <si>
    <t>2025年陈村镇槐北村乡村建设项目</t>
  </si>
  <si>
    <t>5组到6组环线村组路1.1公里、南尹路段0.9公里，总计2公里铺设沥青路面，厚度4cm。</t>
  </si>
  <si>
    <t>产权归属:槐北村股份经济合作社
资产管护主体：槐北村股份经济合作社
联农带农机制：产业发展、收益分红
绩效目标：方便群众出行。</t>
  </si>
  <si>
    <t>槐北村</t>
  </si>
  <si>
    <t>区交通运输局</t>
  </si>
  <si>
    <t>58</t>
  </si>
  <si>
    <t>2025年柳林镇大槐社村生产路砂化硬化项目</t>
  </si>
  <si>
    <t>修建8.5Km村级生产路，路面宽3.5-4.5米，路基厚30公分，路面铺设10公分砂石。</t>
  </si>
  <si>
    <t>产权归属:大槐社村股份经济合作社
资产管护主体：大槐社村股份经济合作社
联农带农机制：产业发展、收益分红
绩效目标：满足群众生产生活需要，改善大槐社等13个村民小组880户3600人的生产条件。</t>
  </si>
  <si>
    <t>省级产业示范园
陕农发（2022）6号</t>
  </si>
  <si>
    <t>59</t>
  </si>
  <si>
    <t>2025年柳林镇北斗坊村生产路砂化硬化项目</t>
  </si>
  <si>
    <t>产权归属:北斗坊村股份经济合作社
资产管护主体：北斗坊村股份经济合作社
联农带农机制：产业发展、收益分红
绩效目标：满足群众生产生活需要，改善北斗坊村4个村民小组220户1100人的生产条件。</t>
  </si>
  <si>
    <t>北斗坊村</t>
  </si>
  <si>
    <t>60</t>
  </si>
  <si>
    <t>2025年柳林镇屯头村生产路砂化硬化项目</t>
  </si>
  <si>
    <t>为了满足群众生产生活需要，改善屯头村生产生活条件，在屯头村拟修建8Km村级生产路，路面宽3.5-4.5米，路基厚30公分，路面铺设10公分砂石。</t>
  </si>
  <si>
    <t>产权归属:屯头村股份经济合作社
资产管护主体：屯头村股份经济合作社
联农带农机制：产业发展、收益分红
绩效目标：满足群众生产生活需要，改善屯头6个村民小组560户2341人的生产条件。</t>
  </si>
  <si>
    <t>屯头村</t>
  </si>
  <si>
    <t>61</t>
  </si>
  <si>
    <t>2025年柳林镇东吴头村生产路砂化硬化项目</t>
  </si>
  <si>
    <t>为了满足群众生产生活需要，改善东吴头村生产生活条件，在东吴头村拟修建4.5Km村级生产路，路面宽3.5-4.5米，路基厚30公分，路面铺设10公分砂石。</t>
  </si>
  <si>
    <t>产权归属:东吴头村股份经济合作社
资产管护主体：东吴头村股份经济合作社
联农带农机制：产业发展、收益分红
绩效目标：满足群众生产生活需要，改善东吴头村5个村民小组325户1243人的生产条件。</t>
  </si>
  <si>
    <t>62</t>
  </si>
  <si>
    <t>2025年柳林镇干河村生产路砂化硬化项目</t>
  </si>
  <si>
    <t>为了满足群众生产生活需要，改善干河村生产生活条件，在干河村拟修建2Km村级生产路，路面宽3.5-4.5米，路基厚30公分，路面铺设10公分砂石。</t>
  </si>
  <si>
    <t>产权归属:干河村股份经济合作社
资产管护主体：干河村股份经济合作社
联农带农机制：产业发展、收益分红
绩效目标：满足群众生产生活需要，改善干河村等2个村民小组105户387人的生产条件。</t>
  </si>
  <si>
    <t>干河村</t>
  </si>
  <si>
    <t>63</t>
  </si>
  <si>
    <t>2025年柳林镇南六冢村生产路砂化硬化项目</t>
  </si>
  <si>
    <t>为了满足群众生产生活需要，改善南六冢村生产生活条件，在南六冢村拟修建1.5Km村级生产路，路面宽3.5-4.5米，路基厚30公分，路面铺设10公分砂石。</t>
  </si>
  <si>
    <t>产权归属:南六冢村股份经济合作社
资产管护主体：南六冢村股份经济合作社
联农带农机制：产业发展、收益分红
绩效目标：满足群众生产生活需要，改善南六冢村5个村民小组365户1384人的生产条件。</t>
  </si>
  <si>
    <t>南六冢村</t>
  </si>
  <si>
    <t>2.人居环境整治</t>
  </si>
  <si>
    <t>农村污水治理</t>
  </si>
  <si>
    <t>64</t>
  </si>
  <si>
    <t>2025年城关镇高王寺村人居环境整治项目</t>
  </si>
  <si>
    <t>铺设D400型排水渠140米，新作18厘米加筋混凝土盖板95米、DN300双臂波纹管50米、DN400双臂波纹管90米、D700直臂井简式塑料污水检查井14座。</t>
  </si>
  <si>
    <t>产权归属：高王寺村股份经济合作社                      
资产管护主体：高王寺村股份经济合作社                                                         绩效目标：进一步提高全村村容村貌，改善全村人居环境。</t>
  </si>
  <si>
    <t>高王寺村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</si>
</sst>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xf numFmtId="0" fontId="0" fillId="0" borderId="0">
      <alignment vertical="center"/>
    </xf>
  </cellStyleXfs>
  <cellXfs count="8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5" fillId="0" borderId="0" xfId="0" applyFont="1" applyFill="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1" xfId="0" applyFont="1" applyFill="1" applyBorder="1" applyAlignment="1">
      <alignment horizont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50" applyNumberFormat="1" applyFont="1" applyFill="1" applyBorder="1" applyAlignment="1">
      <alignment horizontal="center" vertical="center" wrapText="1"/>
    </xf>
    <xf numFmtId="0" fontId="2" fillId="0" borderId="3" xfId="5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5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3" xfId="5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6" fillId="0" borderId="3" xfId="0" applyFont="1" applyFill="1" applyBorder="1" applyAlignment="1">
      <alignment horizontal="left" vertical="center" wrapText="1"/>
    </xf>
    <xf numFmtId="0" fontId="3" fillId="0" borderId="3" xfId="0" applyFont="1" applyFill="1" applyBorder="1" applyAlignment="1">
      <alignment vertical="center" wrapText="1"/>
    </xf>
    <xf numFmtId="49" fontId="6"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0" fontId="4" fillId="0" borderId="3" xfId="49" applyFont="1" applyFill="1" applyBorder="1" applyAlignment="1" applyProtection="1">
      <alignment horizontal="center" vertical="center" wrapText="1"/>
    </xf>
    <xf numFmtId="0" fontId="4" fillId="0" borderId="3" xfId="0" applyFont="1" applyFill="1" applyBorder="1" applyAlignment="1">
      <alignment horizontal="left" vertical="center" wrapText="1"/>
    </xf>
    <xf numFmtId="0" fontId="4" fillId="0" borderId="3" xfId="49" applyFont="1" applyFill="1" applyBorder="1" applyAlignment="1" applyProtection="1">
      <alignment horizontal="left" vertical="center" wrapText="1"/>
    </xf>
    <xf numFmtId="0" fontId="4" fillId="0" borderId="3"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8"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49" fontId="4"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49" applyFont="1" applyFill="1" applyBorder="1" applyAlignment="1" applyProtection="1">
      <alignment horizontal="justify" vertical="center" wrapText="1"/>
    </xf>
    <xf numFmtId="49" fontId="6" fillId="0" borderId="3" xfId="0" applyNumberFormat="1" applyFont="1" applyFill="1" applyBorder="1" applyAlignment="1">
      <alignment horizontal="center" vertical="center" wrapText="1"/>
    </xf>
    <xf numFmtId="0" fontId="3" fillId="0" borderId="3" xfId="49" applyFont="1" applyFill="1" applyBorder="1" applyAlignment="1" applyProtection="1">
      <alignment horizontal="center" vertical="center" wrapText="1"/>
    </xf>
    <xf numFmtId="0" fontId="3" fillId="0" borderId="3" xfId="49" applyFont="1" applyFill="1" applyBorder="1" applyAlignment="1" applyProtection="1">
      <alignment horizontal="justify" vertical="center" wrapText="1"/>
    </xf>
    <xf numFmtId="0" fontId="3" fillId="0" borderId="3" xfId="49" applyFont="1" applyFill="1" applyBorder="1" applyAlignment="1" applyProtection="1">
      <alignment horizontal="left" vertical="center" wrapText="1"/>
    </xf>
    <xf numFmtId="0"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14" xfId="0"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12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26</xdr:row>
      <xdr:rowOff>0</xdr:rowOff>
    </xdr:from>
    <xdr:to>
      <xdr:col>4</xdr:col>
      <xdr:colOff>46355</xdr:colOff>
      <xdr:row>26</xdr:row>
      <xdr:rowOff>235585</xdr:rowOff>
    </xdr:to>
    <xdr:pic>
      <xdr:nvPicPr>
        <xdr:cNvPr id="2" name="Picture 23" descr="clip_image3382"/>
        <xdr:cNvPicPr>
          <a:picLocks noChangeAspect="1"/>
        </xdr:cNvPicPr>
      </xdr:nvPicPr>
      <xdr:blipFill>
        <a:blip r:embed="rId1"/>
        <a:stretch>
          <a:fillRect/>
        </a:stretch>
      </xdr:blipFill>
      <xdr:spPr>
        <a:xfrm>
          <a:off x="4975860" y="258508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3" name="Picture 3155" hidden="1"/>
        <xdr:cNvPicPr/>
      </xdr:nvPicPr>
      <xdr:blipFill>
        <a:blip r:embed="rId2"/>
        <a:stretch>
          <a:fillRect/>
        </a:stretch>
      </xdr:blipFill>
      <xdr:spPr>
        <a:xfrm>
          <a:off x="4099560" y="258508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 name="Picture 3155" hidden="1"/>
        <xdr:cNvPicPr/>
      </xdr:nvPicPr>
      <xdr:blipFill>
        <a:blip r:embed="rId2"/>
        <a:stretch>
          <a:fillRect/>
        </a:stretch>
      </xdr:blipFill>
      <xdr:spPr>
        <a:xfrm>
          <a:off x="4099560" y="25850850"/>
          <a:ext cx="695325" cy="24765"/>
        </a:xfrm>
        <a:prstGeom prst="rect">
          <a:avLst/>
        </a:prstGeom>
        <a:noFill/>
        <a:ln w="9525">
          <a:noFill/>
        </a:ln>
      </xdr:spPr>
    </xdr:pic>
    <xdr:clientData/>
  </xdr:twoCellAnchor>
  <xdr:twoCellAnchor editAs="oneCell">
    <xdr:from>
      <xdr:col>3</xdr:col>
      <xdr:colOff>0</xdr:colOff>
      <xdr:row>61</xdr:row>
      <xdr:rowOff>0</xdr:rowOff>
    </xdr:from>
    <xdr:to>
      <xdr:col>3</xdr:col>
      <xdr:colOff>695325</xdr:colOff>
      <xdr:row>61</xdr:row>
      <xdr:rowOff>10795</xdr:rowOff>
    </xdr:to>
    <xdr:pic>
      <xdr:nvPicPr>
        <xdr:cNvPr id="5" name="Picture 3155" hidden="1"/>
        <xdr:cNvPicPr/>
      </xdr:nvPicPr>
      <xdr:blipFill>
        <a:blip r:embed="rId2"/>
        <a:stretch>
          <a:fillRect/>
        </a:stretch>
      </xdr:blipFill>
      <xdr:spPr>
        <a:xfrm>
          <a:off x="4099560" y="85210650"/>
          <a:ext cx="695325" cy="10795"/>
        </a:xfrm>
        <a:prstGeom prst="rect">
          <a:avLst/>
        </a:prstGeom>
        <a:noFill/>
        <a:ln w="9525">
          <a:noFill/>
        </a:ln>
      </xdr:spPr>
    </xdr:pic>
    <xdr:clientData/>
  </xdr:twoCellAnchor>
  <xdr:twoCellAnchor editAs="oneCell">
    <xdr:from>
      <xdr:col>3</xdr:col>
      <xdr:colOff>0</xdr:colOff>
      <xdr:row>61</xdr:row>
      <xdr:rowOff>0</xdr:rowOff>
    </xdr:from>
    <xdr:to>
      <xdr:col>3</xdr:col>
      <xdr:colOff>695325</xdr:colOff>
      <xdr:row>61</xdr:row>
      <xdr:rowOff>20955</xdr:rowOff>
    </xdr:to>
    <xdr:pic>
      <xdr:nvPicPr>
        <xdr:cNvPr id="6" name="Picture 3155" hidden="1"/>
        <xdr:cNvPicPr/>
      </xdr:nvPicPr>
      <xdr:blipFill>
        <a:blip r:embed="rId2"/>
        <a:stretch>
          <a:fillRect/>
        </a:stretch>
      </xdr:blipFill>
      <xdr:spPr>
        <a:xfrm>
          <a:off x="4099560" y="85210650"/>
          <a:ext cx="695325" cy="20955"/>
        </a:xfrm>
        <a:prstGeom prst="rect">
          <a:avLst/>
        </a:prstGeom>
        <a:noFill/>
        <a:ln w="9525">
          <a:noFill/>
        </a:ln>
      </xdr:spPr>
    </xdr:pic>
    <xdr:clientData/>
  </xdr:twoCellAnchor>
  <xdr:twoCellAnchor editAs="oneCell">
    <xdr:from>
      <xdr:col>3</xdr:col>
      <xdr:colOff>0</xdr:colOff>
      <xdr:row>61</xdr:row>
      <xdr:rowOff>0</xdr:rowOff>
    </xdr:from>
    <xdr:to>
      <xdr:col>3</xdr:col>
      <xdr:colOff>695325</xdr:colOff>
      <xdr:row>61</xdr:row>
      <xdr:rowOff>10795</xdr:rowOff>
    </xdr:to>
    <xdr:pic>
      <xdr:nvPicPr>
        <xdr:cNvPr id="7" name="Picture 3155" hidden="1"/>
        <xdr:cNvPicPr/>
      </xdr:nvPicPr>
      <xdr:blipFill>
        <a:blip r:embed="rId2"/>
        <a:stretch>
          <a:fillRect/>
        </a:stretch>
      </xdr:blipFill>
      <xdr:spPr>
        <a:xfrm>
          <a:off x="4099560" y="85210650"/>
          <a:ext cx="695325" cy="10795"/>
        </a:xfrm>
        <a:prstGeom prst="rect">
          <a:avLst/>
        </a:prstGeom>
        <a:noFill/>
        <a:ln w="9525">
          <a:noFill/>
        </a:ln>
      </xdr:spPr>
    </xdr:pic>
    <xdr:clientData/>
  </xdr:twoCellAnchor>
  <xdr:twoCellAnchor editAs="oneCell">
    <xdr:from>
      <xdr:col>3</xdr:col>
      <xdr:colOff>0</xdr:colOff>
      <xdr:row>61</xdr:row>
      <xdr:rowOff>0</xdr:rowOff>
    </xdr:from>
    <xdr:to>
      <xdr:col>3</xdr:col>
      <xdr:colOff>695325</xdr:colOff>
      <xdr:row>61</xdr:row>
      <xdr:rowOff>20955</xdr:rowOff>
    </xdr:to>
    <xdr:pic>
      <xdr:nvPicPr>
        <xdr:cNvPr id="8" name="Picture 3155" hidden="1"/>
        <xdr:cNvPicPr/>
      </xdr:nvPicPr>
      <xdr:blipFill>
        <a:blip r:embed="rId2"/>
        <a:stretch>
          <a:fillRect/>
        </a:stretch>
      </xdr:blipFill>
      <xdr:spPr>
        <a:xfrm>
          <a:off x="4099560" y="85210650"/>
          <a:ext cx="695325" cy="2095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16" name="Picture 23" descr="clip_image3382"/>
        <xdr:cNvPicPr>
          <a:picLocks noChangeAspect="1"/>
        </xdr:cNvPicPr>
      </xdr:nvPicPr>
      <xdr:blipFill>
        <a:blip r:embed="rId1"/>
        <a:stretch>
          <a:fillRect/>
        </a:stretch>
      </xdr:blipFill>
      <xdr:spPr>
        <a:xfrm>
          <a:off x="4975860" y="84842350"/>
          <a:ext cx="46355" cy="235585"/>
        </a:xfrm>
        <a:prstGeom prst="rect">
          <a:avLst/>
        </a:prstGeom>
        <a:noFill/>
        <a:ln w="9525">
          <a:noFill/>
        </a:ln>
      </xdr:spPr>
    </xdr:pic>
    <xdr:clientData/>
  </xdr:twoCellAnchor>
  <xdr:twoCellAnchor editAs="oneCell">
    <xdr:from>
      <xdr:col>3</xdr:col>
      <xdr:colOff>0</xdr:colOff>
      <xdr:row>60</xdr:row>
      <xdr:rowOff>0</xdr:rowOff>
    </xdr:from>
    <xdr:to>
      <xdr:col>3</xdr:col>
      <xdr:colOff>695325</xdr:colOff>
      <xdr:row>60</xdr:row>
      <xdr:rowOff>12700</xdr:rowOff>
    </xdr:to>
    <xdr:pic>
      <xdr:nvPicPr>
        <xdr:cNvPr id="17" name="Picture 3155" hidden="1"/>
        <xdr:cNvPicPr/>
      </xdr:nvPicPr>
      <xdr:blipFill>
        <a:blip r:embed="rId2"/>
        <a:stretch>
          <a:fillRect/>
        </a:stretch>
      </xdr:blipFill>
      <xdr:spPr>
        <a:xfrm>
          <a:off x="4099560" y="84842350"/>
          <a:ext cx="695325" cy="12700"/>
        </a:xfrm>
        <a:prstGeom prst="rect">
          <a:avLst/>
        </a:prstGeom>
        <a:noFill/>
        <a:ln w="9525">
          <a:noFill/>
        </a:ln>
      </xdr:spPr>
    </xdr:pic>
    <xdr:clientData/>
  </xdr:twoCellAnchor>
  <xdr:twoCellAnchor editAs="oneCell">
    <xdr:from>
      <xdr:col>3</xdr:col>
      <xdr:colOff>0</xdr:colOff>
      <xdr:row>60</xdr:row>
      <xdr:rowOff>0</xdr:rowOff>
    </xdr:from>
    <xdr:to>
      <xdr:col>3</xdr:col>
      <xdr:colOff>695325</xdr:colOff>
      <xdr:row>60</xdr:row>
      <xdr:rowOff>24765</xdr:rowOff>
    </xdr:to>
    <xdr:pic>
      <xdr:nvPicPr>
        <xdr:cNvPr id="18" name="Picture 3155" hidden="1"/>
        <xdr:cNvPicPr/>
      </xdr:nvPicPr>
      <xdr:blipFill>
        <a:blip r:embed="rId2"/>
        <a:stretch>
          <a:fillRect/>
        </a:stretch>
      </xdr:blipFill>
      <xdr:spPr>
        <a:xfrm>
          <a:off x="4099560" y="84842350"/>
          <a:ext cx="695325" cy="24765"/>
        </a:xfrm>
        <a:prstGeom prst="rect">
          <a:avLst/>
        </a:prstGeom>
        <a:noFill/>
        <a:ln w="9525">
          <a:noFill/>
        </a:ln>
      </xdr:spPr>
    </xdr:pic>
    <xdr:clientData/>
  </xdr:twoCellAnchor>
  <xdr:twoCellAnchor editAs="oneCell">
    <xdr:from>
      <xdr:col>3</xdr:col>
      <xdr:colOff>0</xdr:colOff>
      <xdr:row>66</xdr:row>
      <xdr:rowOff>0</xdr:rowOff>
    </xdr:from>
    <xdr:to>
      <xdr:col>3</xdr:col>
      <xdr:colOff>695325</xdr:colOff>
      <xdr:row>66</xdr:row>
      <xdr:rowOff>10795</xdr:rowOff>
    </xdr:to>
    <xdr:pic>
      <xdr:nvPicPr>
        <xdr:cNvPr id="19" name="Picture 3155" hidden="1"/>
        <xdr:cNvPicPr/>
      </xdr:nvPicPr>
      <xdr:blipFill>
        <a:blip r:embed="rId2"/>
        <a:stretch>
          <a:fillRect/>
        </a:stretch>
      </xdr:blipFill>
      <xdr:spPr>
        <a:xfrm>
          <a:off x="4099560" y="92208350"/>
          <a:ext cx="695325" cy="10795"/>
        </a:xfrm>
        <a:prstGeom prst="rect">
          <a:avLst/>
        </a:prstGeom>
        <a:noFill/>
        <a:ln w="9525">
          <a:noFill/>
        </a:ln>
      </xdr:spPr>
    </xdr:pic>
    <xdr:clientData/>
  </xdr:twoCellAnchor>
  <xdr:twoCellAnchor editAs="oneCell">
    <xdr:from>
      <xdr:col>3</xdr:col>
      <xdr:colOff>0</xdr:colOff>
      <xdr:row>66</xdr:row>
      <xdr:rowOff>0</xdr:rowOff>
    </xdr:from>
    <xdr:to>
      <xdr:col>3</xdr:col>
      <xdr:colOff>695325</xdr:colOff>
      <xdr:row>66</xdr:row>
      <xdr:rowOff>20955</xdr:rowOff>
    </xdr:to>
    <xdr:pic>
      <xdr:nvPicPr>
        <xdr:cNvPr id="20" name="Picture 3155" hidden="1"/>
        <xdr:cNvPicPr/>
      </xdr:nvPicPr>
      <xdr:blipFill>
        <a:blip r:embed="rId2"/>
        <a:stretch>
          <a:fillRect/>
        </a:stretch>
      </xdr:blipFill>
      <xdr:spPr>
        <a:xfrm>
          <a:off x="4099560" y="92208350"/>
          <a:ext cx="695325" cy="20955"/>
        </a:xfrm>
        <a:prstGeom prst="rect">
          <a:avLst/>
        </a:prstGeom>
        <a:noFill/>
        <a:ln w="9525">
          <a:noFill/>
        </a:ln>
      </xdr:spPr>
    </xdr:pic>
    <xdr:clientData/>
  </xdr:twoCellAnchor>
  <xdr:twoCellAnchor editAs="oneCell">
    <xdr:from>
      <xdr:col>3</xdr:col>
      <xdr:colOff>0</xdr:colOff>
      <xdr:row>66</xdr:row>
      <xdr:rowOff>0</xdr:rowOff>
    </xdr:from>
    <xdr:to>
      <xdr:col>3</xdr:col>
      <xdr:colOff>695325</xdr:colOff>
      <xdr:row>66</xdr:row>
      <xdr:rowOff>10795</xdr:rowOff>
    </xdr:to>
    <xdr:pic>
      <xdr:nvPicPr>
        <xdr:cNvPr id="21" name="Picture 3155" hidden="1"/>
        <xdr:cNvPicPr/>
      </xdr:nvPicPr>
      <xdr:blipFill>
        <a:blip r:embed="rId2"/>
        <a:stretch>
          <a:fillRect/>
        </a:stretch>
      </xdr:blipFill>
      <xdr:spPr>
        <a:xfrm>
          <a:off x="4099560" y="92208350"/>
          <a:ext cx="695325" cy="10795"/>
        </a:xfrm>
        <a:prstGeom prst="rect">
          <a:avLst/>
        </a:prstGeom>
        <a:noFill/>
        <a:ln w="9525">
          <a:noFill/>
        </a:ln>
      </xdr:spPr>
    </xdr:pic>
    <xdr:clientData/>
  </xdr:twoCellAnchor>
  <xdr:twoCellAnchor editAs="oneCell">
    <xdr:from>
      <xdr:col>3</xdr:col>
      <xdr:colOff>0</xdr:colOff>
      <xdr:row>66</xdr:row>
      <xdr:rowOff>0</xdr:rowOff>
    </xdr:from>
    <xdr:to>
      <xdr:col>3</xdr:col>
      <xdr:colOff>695325</xdr:colOff>
      <xdr:row>66</xdr:row>
      <xdr:rowOff>20955</xdr:rowOff>
    </xdr:to>
    <xdr:pic>
      <xdr:nvPicPr>
        <xdr:cNvPr id="22" name="Picture 3155" hidden="1"/>
        <xdr:cNvPicPr/>
      </xdr:nvPicPr>
      <xdr:blipFill>
        <a:blip r:embed="rId2"/>
        <a:stretch>
          <a:fillRect/>
        </a:stretch>
      </xdr:blipFill>
      <xdr:spPr>
        <a:xfrm>
          <a:off x="4099560" y="92208350"/>
          <a:ext cx="695325" cy="20955"/>
        </a:xfrm>
        <a:prstGeom prst="rect">
          <a:avLst/>
        </a:prstGeom>
        <a:noFill/>
        <a:ln w="9525">
          <a:noFill/>
        </a:ln>
      </xdr:spPr>
    </xdr:pic>
    <xdr:clientData/>
  </xdr:twoCellAnchor>
  <xdr:twoCellAnchor editAs="oneCell">
    <xdr:from>
      <xdr:col>4</xdr:col>
      <xdr:colOff>0</xdr:colOff>
      <xdr:row>57</xdr:row>
      <xdr:rowOff>0</xdr:rowOff>
    </xdr:from>
    <xdr:to>
      <xdr:col>4</xdr:col>
      <xdr:colOff>46355</xdr:colOff>
      <xdr:row>57</xdr:row>
      <xdr:rowOff>235585</xdr:rowOff>
    </xdr:to>
    <xdr:pic>
      <xdr:nvPicPr>
        <xdr:cNvPr id="9" name="Picture 23" descr="clip_image3382"/>
        <xdr:cNvPicPr>
          <a:picLocks noChangeAspect="1"/>
        </xdr:cNvPicPr>
      </xdr:nvPicPr>
      <xdr:blipFill>
        <a:blip r:embed="rId1"/>
        <a:stretch>
          <a:fillRect/>
        </a:stretch>
      </xdr:blipFill>
      <xdr:spPr>
        <a:xfrm>
          <a:off x="4975860" y="81578450"/>
          <a:ext cx="46355" cy="235585"/>
        </a:xfrm>
        <a:prstGeom prst="rect">
          <a:avLst/>
        </a:prstGeom>
        <a:noFill/>
        <a:ln w="9525">
          <a:noFill/>
        </a:ln>
      </xdr:spPr>
    </xdr:pic>
    <xdr:clientData/>
  </xdr:twoCellAnchor>
  <xdr:twoCellAnchor editAs="oneCell">
    <xdr:from>
      <xdr:col>3</xdr:col>
      <xdr:colOff>0</xdr:colOff>
      <xdr:row>57</xdr:row>
      <xdr:rowOff>0</xdr:rowOff>
    </xdr:from>
    <xdr:to>
      <xdr:col>3</xdr:col>
      <xdr:colOff>695325</xdr:colOff>
      <xdr:row>57</xdr:row>
      <xdr:rowOff>12700</xdr:rowOff>
    </xdr:to>
    <xdr:pic>
      <xdr:nvPicPr>
        <xdr:cNvPr id="10" name="Picture 3155" hidden="1"/>
        <xdr:cNvPicPr/>
      </xdr:nvPicPr>
      <xdr:blipFill>
        <a:blip r:embed="rId2"/>
        <a:stretch>
          <a:fillRect/>
        </a:stretch>
      </xdr:blipFill>
      <xdr:spPr>
        <a:xfrm>
          <a:off x="4099560" y="81578450"/>
          <a:ext cx="695325" cy="12700"/>
        </a:xfrm>
        <a:prstGeom prst="rect">
          <a:avLst/>
        </a:prstGeom>
        <a:noFill/>
        <a:ln w="9525">
          <a:noFill/>
        </a:ln>
      </xdr:spPr>
    </xdr:pic>
    <xdr:clientData/>
  </xdr:twoCellAnchor>
  <xdr:twoCellAnchor editAs="oneCell">
    <xdr:from>
      <xdr:col>3</xdr:col>
      <xdr:colOff>0</xdr:colOff>
      <xdr:row>57</xdr:row>
      <xdr:rowOff>0</xdr:rowOff>
    </xdr:from>
    <xdr:to>
      <xdr:col>3</xdr:col>
      <xdr:colOff>695325</xdr:colOff>
      <xdr:row>57</xdr:row>
      <xdr:rowOff>24765</xdr:rowOff>
    </xdr:to>
    <xdr:pic>
      <xdr:nvPicPr>
        <xdr:cNvPr id="11" name="Picture 3155" hidden="1"/>
        <xdr:cNvPicPr/>
      </xdr:nvPicPr>
      <xdr:blipFill>
        <a:blip r:embed="rId2"/>
        <a:stretch>
          <a:fillRect/>
        </a:stretch>
      </xdr:blipFill>
      <xdr:spPr>
        <a:xfrm>
          <a:off x="4099560" y="81578450"/>
          <a:ext cx="695325" cy="247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7"/>
  <sheetViews>
    <sheetView tabSelected="1" zoomScale="90" zoomScaleNormal="90" workbookViewId="0">
      <selection activeCell="U11" sqref="U11"/>
    </sheetView>
  </sheetViews>
  <sheetFormatPr defaultColWidth="9" defaultRowHeight="14.25"/>
  <cols>
    <col min="1" max="1" width="11.625" style="11" customWidth="1"/>
    <col min="2" max="2" width="16.6166666666667" style="12" customWidth="1"/>
    <col min="3" max="3" width="25.5583333333333" style="13" customWidth="1"/>
    <col min="4" max="4" width="11.5" style="12" customWidth="1"/>
    <col min="5" max="5" width="33.8833333333333" style="13" customWidth="1"/>
    <col min="6" max="6" width="5" style="12" customWidth="1"/>
    <col min="7" max="7" width="7.625" style="12" customWidth="1"/>
    <col min="8" max="8" width="10.4166666666667" style="12" customWidth="1"/>
    <col min="9" max="11" width="6.625" style="12" customWidth="1"/>
    <col min="12" max="12" width="7.5" style="12" customWidth="1"/>
    <col min="13" max="13" width="7.875" style="12" customWidth="1"/>
    <col min="14" max="14" width="6.75833333333333" style="12" customWidth="1"/>
    <col min="15" max="15" width="8.375" style="12" customWidth="1"/>
    <col min="16" max="16" width="10" style="12" customWidth="1"/>
    <col min="17" max="17" width="10.625" style="12" customWidth="1"/>
    <col min="18" max="18" width="9.625" style="12" customWidth="1"/>
    <col min="19" max="19" width="9.375" style="12" customWidth="1"/>
    <col min="20" max="20" width="7.625" style="12" customWidth="1"/>
    <col min="21" max="21" width="10.1333333333333" style="12" customWidth="1"/>
    <col min="22" max="22" width="5.55" style="12" customWidth="1"/>
    <col min="23" max="23" width="8.25" style="12" customWidth="1"/>
    <col min="24" max="24" width="7.5" style="12" customWidth="1"/>
    <col min="25" max="25" width="9.16666666666667" style="12" customWidth="1"/>
    <col min="26" max="26" width="9" style="12" customWidth="1"/>
    <col min="27" max="27" width="7.225" style="1" customWidth="1"/>
    <col min="28" max="16384" width="9" style="1"/>
  </cols>
  <sheetData>
    <row r="1" s="1" customFormat="1" spans="1:27">
      <c r="A1" s="11" t="s">
        <v>0</v>
      </c>
      <c r="B1" s="12"/>
      <c r="C1" s="13"/>
      <c r="D1" s="12"/>
      <c r="E1" s="13"/>
      <c r="F1" s="12"/>
      <c r="G1" s="12"/>
      <c r="H1" s="12"/>
      <c r="I1" s="12"/>
      <c r="J1" s="12"/>
      <c r="K1" s="12"/>
      <c r="L1" s="12"/>
      <c r="M1" s="12"/>
      <c r="N1" s="12"/>
      <c r="O1" s="12"/>
      <c r="P1" s="12"/>
      <c r="Q1" s="12"/>
      <c r="R1" s="12"/>
      <c r="S1" s="12"/>
      <c r="T1" s="12"/>
      <c r="U1" s="12"/>
      <c r="V1" s="12"/>
      <c r="W1" s="12"/>
      <c r="X1" s="12"/>
      <c r="Y1" s="12"/>
      <c r="Z1" s="12"/>
    </row>
    <row r="2" s="1" customFormat="1" ht="24" spans="1:27">
      <c r="A2" s="14" t="s">
        <v>1</v>
      </c>
      <c r="B2" s="14"/>
      <c r="C2" s="15"/>
      <c r="D2" s="14"/>
      <c r="E2" s="15"/>
      <c r="F2" s="14"/>
      <c r="G2" s="14"/>
      <c r="H2" s="14"/>
      <c r="I2" s="14"/>
      <c r="J2" s="14"/>
      <c r="K2" s="14"/>
      <c r="L2" s="14"/>
      <c r="M2" s="14"/>
      <c r="N2" s="14"/>
      <c r="O2" s="14"/>
      <c r="P2" s="14"/>
      <c r="Q2" s="14"/>
      <c r="R2" s="14"/>
      <c r="S2" s="14"/>
      <c r="T2" s="14"/>
      <c r="U2" s="14"/>
      <c r="V2" s="14"/>
      <c r="W2" s="14"/>
      <c r="X2" s="14"/>
      <c r="Y2" s="14"/>
      <c r="Z2" s="14"/>
    </row>
    <row r="3" s="1" customFormat="1" spans="1:27">
      <c r="A3" s="16"/>
      <c r="B3" s="17"/>
      <c r="C3" s="18"/>
      <c r="D3" s="19"/>
      <c r="E3" s="18"/>
      <c r="F3" s="19"/>
      <c r="G3" s="19"/>
      <c r="H3" s="19"/>
      <c r="I3" s="19"/>
      <c r="J3" s="19"/>
      <c r="K3" s="19"/>
      <c r="L3" s="19"/>
      <c r="M3" s="19"/>
      <c r="N3" s="19"/>
      <c r="O3" s="19"/>
      <c r="P3" s="19"/>
      <c r="Q3" s="20"/>
      <c r="R3" s="20"/>
      <c r="S3" s="20"/>
      <c r="T3" s="20"/>
      <c r="U3" s="20"/>
      <c r="V3" s="20"/>
      <c r="W3" s="20" t="s">
        <v>2</v>
      </c>
      <c r="X3" s="20"/>
      <c r="Y3" s="20"/>
      <c r="Z3" s="12"/>
    </row>
    <row r="4" s="2" customFormat="1" ht="19" customHeight="1" spans="1:27">
      <c r="A4" s="21" t="s">
        <v>3</v>
      </c>
      <c r="B4" s="21" t="s">
        <v>4</v>
      </c>
      <c r="C4" s="21" t="s">
        <v>5</v>
      </c>
      <c r="D4" s="21" t="s">
        <v>6</v>
      </c>
      <c r="E4" s="21" t="s">
        <v>7</v>
      </c>
      <c r="F4" s="21" t="s">
        <v>8</v>
      </c>
      <c r="G4" s="22" t="s">
        <v>9</v>
      </c>
      <c r="H4" s="22"/>
      <c r="I4" s="21" t="s">
        <v>10</v>
      </c>
      <c r="J4" s="22" t="s">
        <v>11</v>
      </c>
      <c r="K4" s="22" t="s">
        <v>12</v>
      </c>
      <c r="L4" s="23" t="s">
        <v>13</v>
      </c>
      <c r="M4" s="24"/>
      <c r="N4" s="25" t="s">
        <v>14</v>
      </c>
      <c r="O4" s="24"/>
      <c r="P4" s="22" t="s">
        <v>15</v>
      </c>
      <c r="Q4" s="22"/>
      <c r="R4" s="22"/>
      <c r="S4" s="22"/>
      <c r="T4" s="22"/>
      <c r="U4" s="22"/>
      <c r="V4" s="22"/>
      <c r="W4" s="26" t="s">
        <v>16</v>
      </c>
      <c r="X4" s="26" t="s">
        <v>17</v>
      </c>
      <c r="Y4" s="27" t="s">
        <v>18</v>
      </c>
      <c r="Z4" s="27" t="s">
        <v>19</v>
      </c>
      <c r="AA4" s="28" t="s">
        <v>20</v>
      </c>
    </row>
    <row r="5" s="2" customFormat="1" ht="19" customHeight="1" spans="1:27">
      <c r="A5" s="29"/>
      <c r="B5" s="29"/>
      <c r="C5" s="29"/>
      <c r="D5" s="29"/>
      <c r="E5" s="29"/>
      <c r="F5" s="29"/>
      <c r="G5" s="22"/>
      <c r="H5" s="22"/>
      <c r="I5" s="29"/>
      <c r="J5" s="22"/>
      <c r="K5" s="22"/>
      <c r="L5" s="30"/>
      <c r="M5" s="31"/>
      <c r="N5" s="32"/>
      <c r="O5" s="31"/>
      <c r="P5" s="21" t="s">
        <v>21</v>
      </c>
      <c r="Q5" s="33" t="s">
        <v>22</v>
      </c>
      <c r="R5" s="34"/>
      <c r="S5" s="34"/>
      <c r="T5" s="34"/>
      <c r="U5" s="35"/>
      <c r="V5" s="21" t="s">
        <v>23</v>
      </c>
      <c r="W5" s="36"/>
      <c r="X5" s="36"/>
      <c r="Y5" s="27"/>
      <c r="Z5" s="27"/>
      <c r="AA5" s="28"/>
    </row>
    <row r="6" s="2" customFormat="1" ht="25" customHeight="1" spans="1:27">
      <c r="A6" s="37"/>
      <c r="B6" s="37"/>
      <c r="C6" s="37"/>
      <c r="D6" s="37"/>
      <c r="E6" s="37"/>
      <c r="F6" s="37"/>
      <c r="G6" s="37" t="s">
        <v>24</v>
      </c>
      <c r="H6" s="37" t="s">
        <v>25</v>
      </c>
      <c r="I6" s="37"/>
      <c r="J6" s="22"/>
      <c r="K6" s="22"/>
      <c r="L6" s="35" t="s">
        <v>26</v>
      </c>
      <c r="M6" s="22" t="s">
        <v>27</v>
      </c>
      <c r="N6" s="22" t="s">
        <v>26</v>
      </c>
      <c r="O6" s="22" t="s">
        <v>27</v>
      </c>
      <c r="P6" s="37"/>
      <c r="Q6" s="38" t="s">
        <v>28</v>
      </c>
      <c r="R6" s="39" t="s">
        <v>29</v>
      </c>
      <c r="S6" s="39" t="s">
        <v>30</v>
      </c>
      <c r="T6" s="39" t="s">
        <v>31</v>
      </c>
      <c r="U6" s="39" t="s">
        <v>32</v>
      </c>
      <c r="V6" s="37"/>
      <c r="W6" s="40"/>
      <c r="X6" s="40"/>
      <c r="Y6" s="27"/>
      <c r="Z6" s="27"/>
      <c r="AA6" s="28"/>
    </row>
    <row r="7" s="3" customFormat="1" ht="26" customHeight="1" spans="1:27">
      <c r="A7" s="41" t="s">
        <v>33</v>
      </c>
      <c r="B7" s="42"/>
      <c r="C7" s="43"/>
      <c r="D7" s="42"/>
      <c r="E7" s="43"/>
      <c r="F7" s="44">
        <f>F8+F72+F75</f>
        <v>64</v>
      </c>
      <c r="G7" s="44"/>
      <c r="H7" s="44"/>
      <c r="I7" s="44"/>
      <c r="J7" s="44"/>
      <c r="K7" s="44"/>
      <c r="L7" s="44">
        <f>L8+L72+L75</f>
        <v>19765</v>
      </c>
      <c r="M7" s="44">
        <f t="shared" ref="M7:U7" si="0">M8+M72+M75</f>
        <v>63982</v>
      </c>
      <c r="N7" s="44">
        <f t="shared" si="0"/>
        <v>132827</v>
      </c>
      <c r="O7" s="44">
        <f t="shared" si="0"/>
        <v>488196</v>
      </c>
      <c r="P7" s="44">
        <f t="shared" si="0"/>
        <v>6367.6138</v>
      </c>
      <c r="Q7" s="44">
        <f t="shared" si="0"/>
        <v>6367.6138</v>
      </c>
      <c r="R7" s="44">
        <f t="shared" si="0"/>
        <v>2639</v>
      </c>
      <c r="S7" s="44">
        <f t="shared" si="0"/>
        <v>3222.072484</v>
      </c>
      <c r="T7" s="44">
        <f t="shared" si="0"/>
        <v>364</v>
      </c>
      <c r="U7" s="44">
        <f t="shared" si="0"/>
        <v>142.541316</v>
      </c>
      <c r="V7" s="44"/>
      <c r="W7" s="45"/>
      <c r="X7" s="45"/>
      <c r="Y7" s="45"/>
      <c r="Z7" s="45"/>
      <c r="AA7" s="46"/>
    </row>
    <row r="8" s="4" customFormat="1" ht="28" customHeight="1" spans="1:27">
      <c r="A8" s="47" t="s">
        <v>34</v>
      </c>
      <c r="B8" s="42"/>
      <c r="C8" s="43"/>
      <c r="D8" s="42"/>
      <c r="E8" s="43"/>
      <c r="F8" s="44">
        <f>F9+F61+F69</f>
        <v>55</v>
      </c>
      <c r="G8" s="44"/>
      <c r="H8" s="44"/>
      <c r="I8" s="44"/>
      <c r="J8" s="44"/>
      <c r="K8" s="44"/>
      <c r="L8" s="44">
        <f>L9+L61+L69</f>
        <v>17015</v>
      </c>
      <c r="M8" s="44">
        <f t="shared" ref="M8:S8" si="1">M9+M61+M69</f>
        <v>54837</v>
      </c>
      <c r="N8" s="44">
        <f t="shared" si="1"/>
        <v>103542</v>
      </c>
      <c r="O8" s="44">
        <f t="shared" si="1"/>
        <v>387061</v>
      </c>
      <c r="P8" s="44">
        <f t="shared" si="1"/>
        <v>5588.65</v>
      </c>
      <c r="Q8" s="44">
        <f t="shared" si="1"/>
        <v>5588.65</v>
      </c>
      <c r="R8" s="44">
        <f t="shared" si="1"/>
        <v>2639</v>
      </c>
      <c r="S8" s="44">
        <f t="shared" si="1"/>
        <v>2922.694484</v>
      </c>
      <c r="T8" s="44"/>
      <c r="U8" s="44">
        <f>U9+U61+U69</f>
        <v>26.955516</v>
      </c>
      <c r="V8" s="44"/>
      <c r="W8" s="42"/>
      <c r="X8" s="42"/>
      <c r="Y8" s="42"/>
      <c r="Z8" s="42"/>
      <c r="AA8" s="48"/>
    </row>
    <row r="9" s="4" customFormat="1" ht="21" customHeight="1" spans="1:27">
      <c r="A9" s="49" t="s">
        <v>35</v>
      </c>
      <c r="B9" s="42"/>
      <c r="C9" s="43"/>
      <c r="D9" s="42"/>
      <c r="E9" s="43"/>
      <c r="F9" s="44">
        <f>F10+F58</f>
        <v>49</v>
      </c>
      <c r="G9" s="44"/>
      <c r="H9" s="44"/>
      <c r="I9" s="44"/>
      <c r="J9" s="44"/>
      <c r="K9" s="44"/>
      <c r="L9" s="44">
        <f>L10+L58</f>
        <v>16389</v>
      </c>
      <c r="M9" s="44">
        <f>M10+M58</f>
        <v>52829</v>
      </c>
      <c r="N9" s="44">
        <f>N10+N58</f>
        <v>99374</v>
      </c>
      <c r="O9" s="44">
        <f>O10+O58</f>
        <v>371705</v>
      </c>
      <c r="P9" s="44">
        <f>P10+P58</f>
        <v>3793.008</v>
      </c>
      <c r="Q9" s="44">
        <f>Q10+Q58</f>
        <v>3793.008</v>
      </c>
      <c r="R9" s="44">
        <f>R10+R58</f>
        <v>1719.4</v>
      </c>
      <c r="S9" s="44">
        <f>S10+S58</f>
        <v>2046.652484</v>
      </c>
      <c r="T9" s="44"/>
      <c r="U9" s="44">
        <f>U10+U58</f>
        <v>26.955516</v>
      </c>
      <c r="V9" s="44"/>
      <c r="W9" s="42"/>
      <c r="X9" s="42"/>
      <c r="Y9" s="42"/>
      <c r="Z9" s="42"/>
      <c r="AA9" s="48"/>
    </row>
    <row r="10" s="5" customFormat="1" ht="30" customHeight="1" spans="1:27">
      <c r="A10" s="49" t="s">
        <v>36</v>
      </c>
      <c r="B10" s="45"/>
      <c r="C10" s="50"/>
      <c r="D10" s="45"/>
      <c r="E10" s="50"/>
      <c r="F10" s="51">
        <f>SUM(F11:F57)</f>
        <v>47</v>
      </c>
      <c r="G10" s="51"/>
      <c r="H10" s="51"/>
      <c r="I10" s="52"/>
      <c r="J10" s="52"/>
      <c r="K10" s="52"/>
      <c r="L10" s="51">
        <f>SUM(L11:L57)</f>
        <v>16282</v>
      </c>
      <c r="M10" s="51">
        <f t="shared" ref="M10:U10" si="2">SUM(M11:M57)</f>
        <v>52469</v>
      </c>
      <c r="N10" s="51">
        <f t="shared" si="2"/>
        <v>98409</v>
      </c>
      <c r="O10" s="51">
        <f t="shared" si="2"/>
        <v>368091</v>
      </c>
      <c r="P10" s="51">
        <f t="shared" si="2"/>
        <v>3218.108</v>
      </c>
      <c r="Q10" s="51">
        <f t="shared" si="2"/>
        <v>3218.108</v>
      </c>
      <c r="R10" s="51">
        <f t="shared" si="2"/>
        <v>1719.4</v>
      </c>
      <c r="S10" s="51">
        <f t="shared" si="2"/>
        <v>1471.752484</v>
      </c>
      <c r="T10" s="51"/>
      <c r="U10" s="51">
        <f>SUM(U11:U57)</f>
        <v>26.955516</v>
      </c>
      <c r="V10" s="51"/>
      <c r="W10" s="45"/>
      <c r="X10" s="45"/>
      <c r="Y10" s="45"/>
      <c r="Z10" s="45"/>
      <c r="AA10" s="46"/>
    </row>
    <row r="11" s="6" customFormat="1" ht="116" customHeight="1" spans="1:27">
      <c r="A11" s="53" t="s">
        <v>37</v>
      </c>
      <c r="B11" s="54" t="s">
        <v>38</v>
      </c>
      <c r="C11" s="55" t="s">
        <v>39</v>
      </c>
      <c r="D11" s="53" t="s">
        <v>40</v>
      </c>
      <c r="E11" s="56" t="s">
        <v>41</v>
      </c>
      <c r="F11" s="57">
        <v>1</v>
      </c>
      <c r="G11" s="57" t="s">
        <v>42</v>
      </c>
      <c r="H11" s="58" t="s">
        <v>43</v>
      </c>
      <c r="I11" s="59" t="s">
        <v>44</v>
      </c>
      <c r="J11" s="58" t="s">
        <v>44</v>
      </c>
      <c r="K11" s="59" t="s">
        <v>44</v>
      </c>
      <c r="L11" s="58">
        <v>1101</v>
      </c>
      <c r="M11" s="58">
        <v>3516</v>
      </c>
      <c r="N11" s="58">
        <v>8909</v>
      </c>
      <c r="O11" s="58">
        <v>33754</v>
      </c>
      <c r="P11" s="59">
        <f t="shared" ref="P11:P27" si="3">Q11+V11</f>
        <v>67.6</v>
      </c>
      <c r="Q11" s="57">
        <f t="shared" ref="Q11:Q27" si="4">R11+S11+T11+U11</f>
        <v>67.6</v>
      </c>
      <c r="R11" s="57">
        <v>67.6</v>
      </c>
      <c r="S11" s="57"/>
      <c r="T11" s="57"/>
      <c r="U11" s="57"/>
      <c r="V11" s="57"/>
      <c r="W11" s="57" t="s">
        <v>45</v>
      </c>
      <c r="X11" s="57" t="s">
        <v>46</v>
      </c>
      <c r="Y11" s="53" t="s">
        <v>47</v>
      </c>
      <c r="Z11" s="59" t="s">
        <v>48</v>
      </c>
      <c r="AA11" s="60"/>
    </row>
    <row r="12" s="6" customFormat="1" ht="161" customHeight="1" spans="1:27">
      <c r="A12" s="53" t="s">
        <v>49</v>
      </c>
      <c r="B12" s="55" t="s">
        <v>50</v>
      </c>
      <c r="C12" s="55" t="s">
        <v>51</v>
      </c>
      <c r="D12" s="53" t="s">
        <v>40</v>
      </c>
      <c r="E12" s="55" t="s">
        <v>52</v>
      </c>
      <c r="F12" s="58">
        <v>1</v>
      </c>
      <c r="G12" s="58" t="s">
        <v>53</v>
      </c>
      <c r="H12" s="58" t="s">
        <v>54</v>
      </c>
      <c r="I12" s="58" t="s">
        <v>55</v>
      </c>
      <c r="J12" s="58" t="s">
        <v>44</v>
      </c>
      <c r="K12" s="58" t="s">
        <v>44</v>
      </c>
      <c r="L12" s="59">
        <v>2032</v>
      </c>
      <c r="M12" s="59">
        <v>7097</v>
      </c>
      <c r="N12" s="59">
        <v>9441</v>
      </c>
      <c r="O12" s="59">
        <v>35771</v>
      </c>
      <c r="P12" s="59">
        <f t="shared" si="3"/>
        <v>82</v>
      </c>
      <c r="Q12" s="57">
        <f t="shared" si="4"/>
        <v>82</v>
      </c>
      <c r="R12" s="59">
        <v>82</v>
      </c>
      <c r="S12" s="59"/>
      <c r="T12" s="60"/>
      <c r="U12" s="60"/>
      <c r="V12" s="60"/>
      <c r="W12" s="58" t="s">
        <v>56</v>
      </c>
      <c r="X12" s="58" t="s">
        <v>46</v>
      </c>
      <c r="Y12" s="53" t="s">
        <v>47</v>
      </c>
      <c r="Z12" s="59" t="s">
        <v>57</v>
      </c>
      <c r="AA12" s="60"/>
    </row>
    <row r="13" s="6" customFormat="1" ht="104" customHeight="1" spans="1:27">
      <c r="A13" s="53" t="s">
        <v>58</v>
      </c>
      <c r="B13" s="55" t="s">
        <v>59</v>
      </c>
      <c r="C13" s="55" t="s">
        <v>60</v>
      </c>
      <c r="D13" s="53" t="s">
        <v>40</v>
      </c>
      <c r="E13" s="55" t="s">
        <v>61</v>
      </c>
      <c r="F13" s="59">
        <v>1</v>
      </c>
      <c r="G13" s="58" t="s">
        <v>62</v>
      </c>
      <c r="H13" s="58" t="s">
        <v>63</v>
      </c>
      <c r="I13" s="59" t="s">
        <v>55</v>
      </c>
      <c r="J13" s="59" t="s">
        <v>44</v>
      </c>
      <c r="K13" s="61" t="s">
        <v>44</v>
      </c>
      <c r="L13" s="62">
        <v>728</v>
      </c>
      <c r="M13" s="62">
        <v>2553</v>
      </c>
      <c r="N13" s="58">
        <v>4039</v>
      </c>
      <c r="O13" s="62">
        <v>14899</v>
      </c>
      <c r="P13" s="59">
        <f t="shared" si="3"/>
        <v>17.4</v>
      </c>
      <c r="Q13" s="57">
        <f t="shared" si="4"/>
        <v>17.4</v>
      </c>
      <c r="R13" s="59">
        <v>17.4</v>
      </c>
      <c r="S13" s="59"/>
      <c r="T13" s="59"/>
      <c r="U13" s="59"/>
      <c r="V13" s="60"/>
      <c r="W13" s="58" t="s">
        <v>64</v>
      </c>
      <c r="X13" s="58" t="s">
        <v>46</v>
      </c>
      <c r="Y13" s="53" t="s">
        <v>47</v>
      </c>
      <c r="Z13" s="63" t="s">
        <v>65</v>
      </c>
      <c r="AA13" s="60"/>
    </row>
    <row r="14" s="6" customFormat="1" ht="136" customHeight="1" spans="1:27">
      <c r="A14" s="53" t="s">
        <v>66</v>
      </c>
      <c r="B14" s="58" t="s">
        <v>67</v>
      </c>
      <c r="C14" s="55" t="s">
        <v>68</v>
      </c>
      <c r="D14" s="53" t="s">
        <v>40</v>
      </c>
      <c r="E14" s="55" t="s">
        <v>69</v>
      </c>
      <c r="F14" s="59">
        <v>1</v>
      </c>
      <c r="G14" s="58" t="s">
        <v>70</v>
      </c>
      <c r="H14" s="58" t="s">
        <v>71</v>
      </c>
      <c r="I14" s="53" t="s">
        <v>44</v>
      </c>
      <c r="J14" s="53" t="s">
        <v>44</v>
      </c>
      <c r="K14" s="53" t="s">
        <v>44</v>
      </c>
      <c r="L14" s="59">
        <v>1822</v>
      </c>
      <c r="M14" s="59">
        <v>5498</v>
      </c>
      <c r="N14" s="59">
        <v>16146</v>
      </c>
      <c r="O14" s="59">
        <v>59849</v>
      </c>
      <c r="P14" s="59">
        <f t="shared" si="3"/>
        <v>73.7</v>
      </c>
      <c r="Q14" s="57">
        <f t="shared" si="4"/>
        <v>73.7</v>
      </c>
      <c r="R14" s="59">
        <v>73.7</v>
      </c>
      <c r="S14" s="59"/>
      <c r="T14" s="59"/>
      <c r="U14" s="59"/>
      <c r="V14" s="60"/>
      <c r="W14" s="58" t="s">
        <v>72</v>
      </c>
      <c r="X14" s="58" t="s">
        <v>46</v>
      </c>
      <c r="Y14" s="53" t="s">
        <v>47</v>
      </c>
      <c r="Z14" s="53" t="s">
        <v>73</v>
      </c>
      <c r="AA14" s="60"/>
    </row>
    <row r="15" s="6" customFormat="1" ht="150" customHeight="1" spans="1:27">
      <c r="A15" s="53" t="s">
        <v>74</v>
      </c>
      <c r="B15" s="55" t="s">
        <v>75</v>
      </c>
      <c r="C15" s="55" t="s">
        <v>76</v>
      </c>
      <c r="D15" s="53" t="s">
        <v>40</v>
      </c>
      <c r="E15" s="55" t="s">
        <v>77</v>
      </c>
      <c r="F15" s="59">
        <v>1</v>
      </c>
      <c r="G15" s="58" t="s">
        <v>78</v>
      </c>
      <c r="H15" s="58" t="s">
        <v>79</v>
      </c>
      <c r="I15" s="53" t="s">
        <v>44</v>
      </c>
      <c r="J15" s="53" t="s">
        <v>44</v>
      </c>
      <c r="K15" s="53" t="s">
        <v>44</v>
      </c>
      <c r="L15" s="62">
        <v>69</v>
      </c>
      <c r="M15" s="62">
        <v>235</v>
      </c>
      <c r="N15" s="58">
        <v>1374</v>
      </c>
      <c r="O15" s="62">
        <v>4245</v>
      </c>
      <c r="P15" s="59">
        <f t="shared" si="3"/>
        <v>120.9</v>
      </c>
      <c r="Q15" s="57">
        <f t="shared" si="4"/>
        <v>120.9</v>
      </c>
      <c r="R15" s="59">
        <v>120.9</v>
      </c>
      <c r="S15" s="59"/>
      <c r="T15" s="59"/>
      <c r="U15" s="59"/>
      <c r="V15" s="60"/>
      <c r="W15" s="58" t="s">
        <v>80</v>
      </c>
      <c r="X15" s="58" t="s">
        <v>46</v>
      </c>
      <c r="Y15" s="53" t="s">
        <v>47</v>
      </c>
      <c r="Z15" s="53" t="s">
        <v>81</v>
      </c>
      <c r="AA15" s="60"/>
    </row>
    <row r="16" s="7" customFormat="1" ht="108" customHeight="1" spans="1:27">
      <c r="A16" s="53" t="s">
        <v>82</v>
      </c>
      <c r="B16" s="58" t="s">
        <v>83</v>
      </c>
      <c r="C16" s="55" t="s">
        <v>84</v>
      </c>
      <c r="D16" s="53" t="s">
        <v>40</v>
      </c>
      <c r="E16" s="55" t="s">
        <v>85</v>
      </c>
      <c r="F16" s="62">
        <v>1</v>
      </c>
      <c r="G16" s="62" t="s">
        <v>86</v>
      </c>
      <c r="H16" s="62" t="s">
        <v>87</v>
      </c>
      <c r="I16" s="59" t="s">
        <v>44</v>
      </c>
      <c r="J16" s="59" t="s">
        <v>44</v>
      </c>
      <c r="K16" s="59" t="s">
        <v>44</v>
      </c>
      <c r="L16" s="62">
        <v>1212</v>
      </c>
      <c r="M16" s="62">
        <v>4144</v>
      </c>
      <c r="N16" s="62">
        <v>4299</v>
      </c>
      <c r="O16" s="62">
        <v>15530</v>
      </c>
      <c r="P16" s="59">
        <f t="shared" si="3"/>
        <v>40.8</v>
      </c>
      <c r="Q16" s="57">
        <f t="shared" si="4"/>
        <v>40.8</v>
      </c>
      <c r="R16" s="58">
        <v>40.8</v>
      </c>
      <c r="S16" s="58"/>
      <c r="T16" s="58"/>
      <c r="U16" s="58"/>
      <c r="V16" s="64"/>
      <c r="W16" s="62" t="s">
        <v>88</v>
      </c>
      <c r="X16" s="62" t="s">
        <v>46</v>
      </c>
      <c r="Y16" s="53" t="s">
        <v>47</v>
      </c>
      <c r="Z16" s="62" t="s">
        <v>89</v>
      </c>
      <c r="AA16" s="64"/>
    </row>
    <row r="17" s="6" customFormat="1" ht="93" customHeight="1" spans="1:27">
      <c r="A17" s="53" t="s">
        <v>90</v>
      </c>
      <c r="B17" s="55" t="s">
        <v>91</v>
      </c>
      <c r="C17" s="55" t="s">
        <v>60</v>
      </c>
      <c r="D17" s="53" t="s">
        <v>40</v>
      </c>
      <c r="E17" s="55" t="s">
        <v>92</v>
      </c>
      <c r="F17" s="59">
        <v>1</v>
      </c>
      <c r="G17" s="58" t="s">
        <v>93</v>
      </c>
      <c r="H17" s="58" t="s">
        <v>94</v>
      </c>
      <c r="I17" s="58" t="s">
        <v>44</v>
      </c>
      <c r="J17" s="58" t="s">
        <v>44</v>
      </c>
      <c r="K17" s="58" t="s">
        <v>44</v>
      </c>
      <c r="L17" s="62">
        <v>265</v>
      </c>
      <c r="M17" s="62">
        <v>754</v>
      </c>
      <c r="N17" s="58">
        <v>2307</v>
      </c>
      <c r="O17" s="62">
        <v>8003</v>
      </c>
      <c r="P17" s="59">
        <f t="shared" si="3"/>
        <v>17.4</v>
      </c>
      <c r="Q17" s="57">
        <f t="shared" si="4"/>
        <v>17.4</v>
      </c>
      <c r="R17" s="59">
        <v>17.4</v>
      </c>
      <c r="S17" s="59"/>
      <c r="T17" s="59"/>
      <c r="U17" s="59"/>
      <c r="V17" s="60"/>
      <c r="W17" s="58" t="s">
        <v>95</v>
      </c>
      <c r="X17" s="58" t="s">
        <v>46</v>
      </c>
      <c r="Y17" s="53" t="s">
        <v>47</v>
      </c>
      <c r="Z17" s="58" t="s">
        <v>96</v>
      </c>
      <c r="AA17" s="60"/>
    </row>
    <row r="18" s="6" customFormat="1" ht="93" customHeight="1" spans="1:27">
      <c r="A18" s="53" t="s">
        <v>97</v>
      </c>
      <c r="B18" s="65" t="s">
        <v>98</v>
      </c>
      <c r="C18" s="65" t="s">
        <v>99</v>
      </c>
      <c r="D18" s="53" t="s">
        <v>40</v>
      </c>
      <c r="E18" s="65" t="s">
        <v>100</v>
      </c>
      <c r="F18" s="62">
        <v>1</v>
      </c>
      <c r="G18" s="63" t="s">
        <v>101</v>
      </c>
      <c r="H18" s="63" t="s">
        <v>102</v>
      </c>
      <c r="I18" s="65" t="s">
        <v>55</v>
      </c>
      <c r="J18" s="65" t="s">
        <v>44</v>
      </c>
      <c r="K18" s="65" t="s">
        <v>55</v>
      </c>
      <c r="L18" s="65" t="s">
        <v>103</v>
      </c>
      <c r="M18" s="65" t="s">
        <v>104</v>
      </c>
      <c r="N18" s="65" t="s">
        <v>105</v>
      </c>
      <c r="O18" s="65" t="s">
        <v>106</v>
      </c>
      <c r="P18" s="59">
        <f t="shared" si="3"/>
        <v>28.7</v>
      </c>
      <c r="Q18" s="57">
        <f t="shared" si="4"/>
        <v>28.7</v>
      </c>
      <c r="R18" s="58">
        <v>28.7</v>
      </c>
      <c r="S18" s="58"/>
      <c r="T18" s="58"/>
      <c r="U18" s="58"/>
      <c r="V18" s="64"/>
      <c r="W18" s="58" t="s">
        <v>107</v>
      </c>
      <c r="X18" s="58" t="s">
        <v>46</v>
      </c>
      <c r="Y18" s="53" t="s">
        <v>47</v>
      </c>
      <c r="Z18" s="53" t="s">
        <v>108</v>
      </c>
      <c r="AA18" s="60"/>
    </row>
    <row r="19" s="6" customFormat="1" ht="112" customHeight="1" spans="1:27">
      <c r="A19" s="53" t="s">
        <v>109</v>
      </c>
      <c r="B19" s="55" t="s">
        <v>110</v>
      </c>
      <c r="C19" s="55" t="s">
        <v>111</v>
      </c>
      <c r="D19" s="53" t="s">
        <v>40</v>
      </c>
      <c r="E19" s="55" t="s">
        <v>85</v>
      </c>
      <c r="F19" s="58">
        <v>1</v>
      </c>
      <c r="G19" s="58" t="s">
        <v>112</v>
      </c>
      <c r="H19" s="58" t="s">
        <v>113</v>
      </c>
      <c r="I19" s="59" t="s">
        <v>44</v>
      </c>
      <c r="J19" s="59" t="s">
        <v>44</v>
      </c>
      <c r="K19" s="59" t="s">
        <v>44</v>
      </c>
      <c r="L19" s="59">
        <v>1538</v>
      </c>
      <c r="M19" s="59">
        <v>5048</v>
      </c>
      <c r="N19" s="59">
        <v>7132</v>
      </c>
      <c r="O19" s="59">
        <v>27820</v>
      </c>
      <c r="P19" s="59">
        <f t="shared" si="3"/>
        <v>42.9</v>
      </c>
      <c r="Q19" s="57">
        <f t="shared" si="4"/>
        <v>42.9</v>
      </c>
      <c r="R19" s="58">
        <v>42.9</v>
      </c>
      <c r="S19" s="58"/>
      <c r="T19" s="59"/>
      <c r="U19" s="59"/>
      <c r="V19" s="54"/>
      <c r="W19" s="58" t="s">
        <v>114</v>
      </c>
      <c r="X19" s="54" t="s">
        <v>46</v>
      </c>
      <c r="Y19" s="53" t="s">
        <v>47</v>
      </c>
      <c r="Z19" s="54" t="s">
        <v>115</v>
      </c>
      <c r="AA19" s="60"/>
    </row>
    <row r="20" s="6" customFormat="1" ht="95" customHeight="1" spans="1:27">
      <c r="A20" s="53" t="s">
        <v>116</v>
      </c>
      <c r="B20" s="55" t="s">
        <v>117</v>
      </c>
      <c r="C20" s="55" t="s">
        <v>118</v>
      </c>
      <c r="D20" s="53" t="s">
        <v>40</v>
      </c>
      <c r="E20" s="55" t="s">
        <v>61</v>
      </c>
      <c r="F20" s="58">
        <v>1</v>
      </c>
      <c r="G20" s="58" t="s">
        <v>119</v>
      </c>
      <c r="H20" s="58" t="s">
        <v>120</v>
      </c>
      <c r="I20" s="58" t="s">
        <v>44</v>
      </c>
      <c r="J20" s="58" t="s">
        <v>44</v>
      </c>
      <c r="K20" s="58" t="s">
        <v>44</v>
      </c>
      <c r="L20" s="62">
        <v>412</v>
      </c>
      <c r="M20" s="62">
        <v>1373</v>
      </c>
      <c r="N20" s="58">
        <v>2230</v>
      </c>
      <c r="O20" s="62">
        <v>8354</v>
      </c>
      <c r="P20" s="59">
        <f t="shared" si="3"/>
        <v>12.2</v>
      </c>
      <c r="Q20" s="57">
        <f t="shared" si="4"/>
        <v>12.2</v>
      </c>
      <c r="R20" s="59">
        <v>12.2</v>
      </c>
      <c r="S20" s="59"/>
      <c r="T20" s="60"/>
      <c r="U20" s="60"/>
      <c r="V20" s="60"/>
      <c r="W20" s="58" t="s">
        <v>121</v>
      </c>
      <c r="X20" s="54" t="s">
        <v>46</v>
      </c>
      <c r="Y20" s="53" t="s">
        <v>47</v>
      </c>
      <c r="Z20" s="59" t="s">
        <v>122</v>
      </c>
      <c r="AA20" s="60"/>
    </row>
    <row r="21" s="6" customFormat="1" ht="125" customHeight="1" spans="1:27">
      <c r="A21" s="53" t="s">
        <v>123</v>
      </c>
      <c r="B21" s="58" t="s">
        <v>124</v>
      </c>
      <c r="C21" s="55" t="s">
        <v>125</v>
      </c>
      <c r="D21" s="53" t="s">
        <v>40</v>
      </c>
      <c r="E21" s="55" t="s">
        <v>126</v>
      </c>
      <c r="F21" s="59">
        <v>1</v>
      </c>
      <c r="G21" s="58" t="s">
        <v>127</v>
      </c>
      <c r="H21" s="58" t="s">
        <v>128</v>
      </c>
      <c r="I21" s="59" t="s">
        <v>44</v>
      </c>
      <c r="J21" s="59" t="s">
        <v>44</v>
      </c>
      <c r="K21" s="59" t="s">
        <v>44</v>
      </c>
      <c r="L21" s="62">
        <v>1770</v>
      </c>
      <c r="M21" s="62">
        <v>5805</v>
      </c>
      <c r="N21" s="58">
        <v>12376</v>
      </c>
      <c r="O21" s="62">
        <v>46867</v>
      </c>
      <c r="P21" s="59">
        <f t="shared" si="3"/>
        <v>86.2</v>
      </c>
      <c r="Q21" s="57">
        <f t="shared" si="4"/>
        <v>86.2</v>
      </c>
      <c r="R21" s="59">
        <v>86.2</v>
      </c>
      <c r="S21" s="59"/>
      <c r="T21" s="59"/>
      <c r="U21" s="59"/>
      <c r="V21" s="60"/>
      <c r="W21" s="58" t="s">
        <v>129</v>
      </c>
      <c r="X21" s="54" t="s">
        <v>46</v>
      </c>
      <c r="Y21" s="53" t="s">
        <v>47</v>
      </c>
      <c r="Z21" s="59" t="s">
        <v>130</v>
      </c>
      <c r="AA21" s="60"/>
    </row>
    <row r="22" s="6" customFormat="1" ht="107" customHeight="1" spans="1:27">
      <c r="A22" s="53" t="s">
        <v>131</v>
      </c>
      <c r="B22" s="53" t="s">
        <v>132</v>
      </c>
      <c r="C22" s="65" t="s">
        <v>133</v>
      </c>
      <c r="D22" s="53" t="s">
        <v>40</v>
      </c>
      <c r="E22" s="66" t="s">
        <v>134</v>
      </c>
      <c r="F22" s="67">
        <v>1</v>
      </c>
      <c r="G22" s="53" t="s">
        <v>101</v>
      </c>
      <c r="H22" s="53" t="s">
        <v>135</v>
      </c>
      <c r="I22" s="53" t="s">
        <v>44</v>
      </c>
      <c r="J22" s="53" t="s">
        <v>44</v>
      </c>
      <c r="K22" s="53" t="s">
        <v>44</v>
      </c>
      <c r="L22" s="67">
        <v>151</v>
      </c>
      <c r="M22" s="67">
        <v>450</v>
      </c>
      <c r="N22" s="67">
        <v>1000</v>
      </c>
      <c r="O22" s="67">
        <v>3775</v>
      </c>
      <c r="P22" s="59">
        <f t="shared" si="3"/>
        <v>92</v>
      </c>
      <c r="Q22" s="57">
        <f t="shared" si="4"/>
        <v>92</v>
      </c>
      <c r="R22" s="53"/>
      <c r="S22" s="67">
        <v>92</v>
      </c>
      <c r="T22" s="67"/>
      <c r="U22" s="53"/>
      <c r="V22" s="66"/>
      <c r="W22" s="53" t="s">
        <v>107</v>
      </c>
      <c r="X22" s="53" t="s">
        <v>46</v>
      </c>
      <c r="Y22" s="53" t="s">
        <v>136</v>
      </c>
      <c r="Z22" s="53" t="s">
        <v>108</v>
      </c>
      <c r="AA22" s="60"/>
    </row>
    <row r="23" s="6" customFormat="1" ht="94" customHeight="1" spans="1:27">
      <c r="A23" s="53" t="s">
        <v>137</v>
      </c>
      <c r="B23" s="53" t="s">
        <v>138</v>
      </c>
      <c r="C23" s="66" t="s">
        <v>139</v>
      </c>
      <c r="D23" s="53" t="s">
        <v>40</v>
      </c>
      <c r="E23" s="66" t="s">
        <v>140</v>
      </c>
      <c r="F23" s="68">
        <v>1</v>
      </c>
      <c r="G23" s="53" t="s">
        <v>70</v>
      </c>
      <c r="H23" s="53" t="s">
        <v>141</v>
      </c>
      <c r="I23" s="53" t="s">
        <v>44</v>
      </c>
      <c r="J23" s="53" t="s">
        <v>44</v>
      </c>
      <c r="K23" s="53" t="s">
        <v>44</v>
      </c>
      <c r="L23" s="67">
        <v>175</v>
      </c>
      <c r="M23" s="67">
        <v>607</v>
      </c>
      <c r="N23" s="67">
        <v>1259</v>
      </c>
      <c r="O23" s="67">
        <v>4753</v>
      </c>
      <c r="P23" s="59">
        <f t="shared" si="3"/>
        <v>267</v>
      </c>
      <c r="Q23" s="57">
        <f t="shared" si="4"/>
        <v>267</v>
      </c>
      <c r="R23" s="67">
        <v>267</v>
      </c>
      <c r="S23" s="67"/>
      <c r="T23" s="66"/>
      <c r="U23" s="66"/>
      <c r="V23" s="66"/>
      <c r="W23" s="53" t="s">
        <v>72</v>
      </c>
      <c r="X23" s="53" t="s">
        <v>46</v>
      </c>
      <c r="Y23" s="53" t="s">
        <v>47</v>
      </c>
      <c r="Z23" s="53" t="s">
        <v>73</v>
      </c>
      <c r="AA23" s="60"/>
    </row>
    <row r="24" s="5" customFormat="1" ht="96" customHeight="1" spans="1:27">
      <c r="A24" s="53" t="s">
        <v>142</v>
      </c>
      <c r="B24" s="55" t="s">
        <v>143</v>
      </c>
      <c r="C24" s="55" t="s">
        <v>144</v>
      </c>
      <c r="D24" s="53" t="s">
        <v>40</v>
      </c>
      <c r="E24" s="55" t="s">
        <v>145</v>
      </c>
      <c r="F24" s="62">
        <v>1</v>
      </c>
      <c r="G24" s="63" t="s">
        <v>101</v>
      </c>
      <c r="H24" s="63" t="s">
        <v>146</v>
      </c>
      <c r="I24" s="63" t="s">
        <v>55</v>
      </c>
      <c r="J24" s="63" t="s">
        <v>44</v>
      </c>
      <c r="K24" s="53" t="s">
        <v>44</v>
      </c>
      <c r="L24" s="67">
        <v>357</v>
      </c>
      <c r="M24" s="67">
        <v>1125</v>
      </c>
      <c r="N24" s="67">
        <v>1566</v>
      </c>
      <c r="O24" s="67">
        <v>5840</v>
      </c>
      <c r="P24" s="59">
        <f t="shared" si="3"/>
        <v>102</v>
      </c>
      <c r="Q24" s="57">
        <f t="shared" si="4"/>
        <v>102</v>
      </c>
      <c r="R24" s="62">
        <v>102</v>
      </c>
      <c r="S24" s="63"/>
      <c r="T24" s="63"/>
      <c r="U24" s="59"/>
      <c r="V24" s="59"/>
      <c r="W24" s="58" t="s">
        <v>107</v>
      </c>
      <c r="X24" s="58" t="s">
        <v>46</v>
      </c>
      <c r="Y24" s="59" t="s">
        <v>147</v>
      </c>
      <c r="Z24" s="53" t="s">
        <v>108</v>
      </c>
      <c r="AA24" s="60"/>
    </row>
    <row r="25" s="8" customFormat="1" ht="116" customHeight="1" spans="1:27">
      <c r="A25" s="53" t="s">
        <v>148</v>
      </c>
      <c r="B25" s="53" t="s">
        <v>149</v>
      </c>
      <c r="C25" s="65" t="s">
        <v>150</v>
      </c>
      <c r="D25" s="53" t="s">
        <v>40</v>
      </c>
      <c r="E25" s="65" t="s">
        <v>151</v>
      </c>
      <c r="F25" s="58">
        <v>1</v>
      </c>
      <c r="G25" s="58" t="s">
        <v>53</v>
      </c>
      <c r="H25" s="53" t="s">
        <v>152</v>
      </c>
      <c r="I25" s="58" t="s">
        <v>44</v>
      </c>
      <c r="J25" s="58" t="s">
        <v>44</v>
      </c>
      <c r="K25" s="58" t="s">
        <v>44</v>
      </c>
      <c r="L25" s="53">
        <v>144</v>
      </c>
      <c r="M25" s="53">
        <v>511</v>
      </c>
      <c r="N25" s="53">
        <v>903</v>
      </c>
      <c r="O25" s="53">
        <v>3573</v>
      </c>
      <c r="P25" s="59">
        <f t="shared" si="3"/>
        <v>155</v>
      </c>
      <c r="Q25" s="57">
        <f t="shared" si="4"/>
        <v>155</v>
      </c>
      <c r="R25" s="59"/>
      <c r="S25" s="58">
        <v>155</v>
      </c>
      <c r="T25" s="42"/>
      <c r="U25" s="42"/>
      <c r="V25" s="55"/>
      <c r="W25" s="55" t="s">
        <v>56</v>
      </c>
      <c r="X25" s="58" t="s">
        <v>46</v>
      </c>
      <c r="Y25" s="63" t="s">
        <v>153</v>
      </c>
      <c r="Z25" s="59" t="s">
        <v>57</v>
      </c>
      <c r="AA25" s="58"/>
    </row>
    <row r="26" s="5" customFormat="1" ht="109" customHeight="1" spans="1:27">
      <c r="A26" s="53" t="s">
        <v>154</v>
      </c>
      <c r="B26" s="53" t="s">
        <v>155</v>
      </c>
      <c r="C26" s="65" t="s">
        <v>156</v>
      </c>
      <c r="D26" s="53" t="s">
        <v>40</v>
      </c>
      <c r="E26" s="66" t="s">
        <v>157</v>
      </c>
      <c r="F26" s="67">
        <v>1</v>
      </c>
      <c r="G26" s="53" t="s">
        <v>62</v>
      </c>
      <c r="H26" s="53" t="s">
        <v>158</v>
      </c>
      <c r="I26" s="61" t="s">
        <v>44</v>
      </c>
      <c r="J26" s="61" t="s">
        <v>44</v>
      </c>
      <c r="K26" s="61" t="s">
        <v>44</v>
      </c>
      <c r="L26" s="61">
        <v>76</v>
      </c>
      <c r="M26" s="61">
        <v>236</v>
      </c>
      <c r="N26" s="61">
        <v>565</v>
      </c>
      <c r="O26" s="61">
        <v>2136</v>
      </c>
      <c r="P26" s="59">
        <f t="shared" si="3"/>
        <v>50</v>
      </c>
      <c r="Q26" s="57">
        <f t="shared" si="4"/>
        <v>50</v>
      </c>
      <c r="R26" s="67"/>
      <c r="S26" s="67">
        <v>50</v>
      </c>
      <c r="T26" s="66"/>
      <c r="U26" s="66"/>
      <c r="V26" s="66"/>
      <c r="W26" s="53" t="s">
        <v>64</v>
      </c>
      <c r="X26" s="53" t="s">
        <v>46</v>
      </c>
      <c r="Y26" s="53" t="s">
        <v>159</v>
      </c>
      <c r="Z26" s="63" t="s">
        <v>65</v>
      </c>
      <c r="AA26" s="60"/>
    </row>
    <row r="27" s="5" customFormat="1" ht="127" customHeight="1" spans="1:27">
      <c r="A27" s="53" t="s">
        <v>160</v>
      </c>
      <c r="B27" s="54" t="s">
        <v>161</v>
      </c>
      <c r="C27" s="69" t="s">
        <v>162</v>
      </c>
      <c r="D27" s="53" t="s">
        <v>40</v>
      </c>
      <c r="E27" s="56" t="s">
        <v>163</v>
      </c>
      <c r="F27" s="67">
        <v>1</v>
      </c>
      <c r="G27" s="53" t="s">
        <v>42</v>
      </c>
      <c r="H27" s="53" t="s">
        <v>164</v>
      </c>
      <c r="I27" s="59" t="s">
        <v>44</v>
      </c>
      <c r="J27" s="58" t="s">
        <v>44</v>
      </c>
      <c r="K27" s="59" t="s">
        <v>44</v>
      </c>
      <c r="L27" s="67">
        <v>60</v>
      </c>
      <c r="M27" s="67">
        <v>218</v>
      </c>
      <c r="N27" s="67">
        <v>470</v>
      </c>
      <c r="O27" s="67">
        <v>1700</v>
      </c>
      <c r="P27" s="59">
        <f t="shared" si="3"/>
        <v>124.508</v>
      </c>
      <c r="Q27" s="57">
        <f t="shared" si="4"/>
        <v>124.508</v>
      </c>
      <c r="R27" s="67"/>
      <c r="S27" s="67">
        <v>124.508</v>
      </c>
      <c r="T27" s="67"/>
      <c r="U27" s="66"/>
      <c r="V27" s="66"/>
      <c r="W27" s="53" t="s">
        <v>45</v>
      </c>
      <c r="X27" s="53" t="s">
        <v>46</v>
      </c>
      <c r="Y27" s="63" t="s">
        <v>159</v>
      </c>
      <c r="Z27" s="59" t="s">
        <v>48</v>
      </c>
      <c r="AA27" s="60"/>
    </row>
    <row r="28" s="6" customFormat="1" ht="96" customHeight="1" spans="1:27">
      <c r="A28" s="53" t="s">
        <v>165</v>
      </c>
      <c r="B28" s="53" t="s">
        <v>166</v>
      </c>
      <c r="C28" s="66" t="s">
        <v>167</v>
      </c>
      <c r="D28" s="53" t="s">
        <v>40</v>
      </c>
      <c r="E28" s="66" t="s">
        <v>168</v>
      </c>
      <c r="F28" s="67">
        <v>1</v>
      </c>
      <c r="G28" s="53" t="s">
        <v>78</v>
      </c>
      <c r="H28" s="53" t="s">
        <v>169</v>
      </c>
      <c r="I28" s="53" t="s">
        <v>44</v>
      </c>
      <c r="J28" s="53" t="s">
        <v>44</v>
      </c>
      <c r="K28" s="53" t="s">
        <v>44</v>
      </c>
      <c r="L28" s="53">
        <v>88</v>
      </c>
      <c r="M28" s="53">
        <v>260</v>
      </c>
      <c r="N28" s="53">
        <v>750</v>
      </c>
      <c r="O28" s="53">
        <v>3050</v>
      </c>
      <c r="P28" s="53">
        <v>45</v>
      </c>
      <c r="Q28" s="53">
        <v>45</v>
      </c>
      <c r="R28" s="66"/>
      <c r="S28" s="67">
        <v>45</v>
      </c>
      <c r="T28" s="66"/>
      <c r="U28" s="66"/>
      <c r="V28" s="66"/>
      <c r="W28" s="53" t="s">
        <v>80</v>
      </c>
      <c r="X28" s="53" t="s">
        <v>46</v>
      </c>
      <c r="Y28" s="63" t="s">
        <v>159</v>
      </c>
      <c r="Z28" s="53" t="s">
        <v>81</v>
      </c>
      <c r="AA28" s="60"/>
    </row>
    <row r="29" s="6" customFormat="1" ht="111" customHeight="1" spans="1:27">
      <c r="A29" s="53" t="s">
        <v>170</v>
      </c>
      <c r="B29" s="63" t="s">
        <v>171</v>
      </c>
      <c r="C29" s="65" t="s">
        <v>172</v>
      </c>
      <c r="D29" s="53" t="s">
        <v>40</v>
      </c>
      <c r="E29" s="65" t="s">
        <v>173</v>
      </c>
      <c r="F29" s="62">
        <v>1</v>
      </c>
      <c r="G29" s="63" t="s">
        <v>53</v>
      </c>
      <c r="H29" s="63" t="s">
        <v>174</v>
      </c>
      <c r="I29" s="62" t="s">
        <v>55</v>
      </c>
      <c r="J29" s="62" t="s">
        <v>44</v>
      </c>
      <c r="K29" s="62" t="s">
        <v>44</v>
      </c>
      <c r="L29" s="62">
        <v>274</v>
      </c>
      <c r="M29" s="63" t="s">
        <v>175</v>
      </c>
      <c r="N29" s="63" t="s">
        <v>176</v>
      </c>
      <c r="O29" s="63" t="s">
        <v>177</v>
      </c>
      <c r="P29" s="59">
        <v>191.4</v>
      </c>
      <c r="Q29" s="59">
        <v>191.4</v>
      </c>
      <c r="R29" s="59"/>
      <c r="S29" s="59">
        <v>191.4</v>
      </c>
      <c r="T29" s="59"/>
      <c r="U29" s="59"/>
      <c r="V29" s="59"/>
      <c r="W29" s="63" t="s">
        <v>56</v>
      </c>
      <c r="X29" s="63" t="s">
        <v>46</v>
      </c>
      <c r="Y29" s="63" t="s">
        <v>136</v>
      </c>
      <c r="Z29" s="59" t="s">
        <v>57</v>
      </c>
      <c r="AA29" s="60"/>
    </row>
    <row r="30" s="5" customFormat="1" ht="115" customHeight="1" spans="1:27">
      <c r="A30" s="53" t="s">
        <v>178</v>
      </c>
      <c r="B30" s="63" t="s">
        <v>179</v>
      </c>
      <c r="C30" s="65" t="s">
        <v>180</v>
      </c>
      <c r="D30" s="53" t="s">
        <v>181</v>
      </c>
      <c r="E30" s="65" t="s">
        <v>182</v>
      </c>
      <c r="F30" s="62">
        <v>1</v>
      </c>
      <c r="G30" s="63" t="s">
        <v>53</v>
      </c>
      <c r="H30" s="63" t="s">
        <v>183</v>
      </c>
      <c r="I30" s="62" t="s">
        <v>44</v>
      </c>
      <c r="J30" s="62" t="s">
        <v>55</v>
      </c>
      <c r="K30" s="62" t="s">
        <v>44</v>
      </c>
      <c r="L30" s="62">
        <v>98</v>
      </c>
      <c r="M30" s="63">
        <v>332</v>
      </c>
      <c r="N30" s="63">
        <v>878</v>
      </c>
      <c r="O30" s="63">
        <v>3286</v>
      </c>
      <c r="P30" s="59">
        <v>58.9</v>
      </c>
      <c r="Q30" s="59">
        <v>58.9</v>
      </c>
      <c r="R30" s="59">
        <v>28</v>
      </c>
      <c r="S30" s="59">
        <v>30.9</v>
      </c>
      <c r="T30" s="59"/>
      <c r="U30" s="59"/>
      <c r="V30" s="59"/>
      <c r="W30" s="63" t="s">
        <v>56</v>
      </c>
      <c r="X30" s="63" t="s">
        <v>46</v>
      </c>
      <c r="Y30" s="63"/>
      <c r="Z30" s="59" t="s">
        <v>184</v>
      </c>
      <c r="AA30" s="60"/>
    </row>
    <row r="31" s="5" customFormat="1" ht="125" customHeight="1" spans="1:27">
      <c r="A31" s="53" t="s">
        <v>185</v>
      </c>
      <c r="B31" s="63" t="s">
        <v>186</v>
      </c>
      <c r="C31" s="65" t="s">
        <v>187</v>
      </c>
      <c r="D31" s="53" t="s">
        <v>181</v>
      </c>
      <c r="E31" s="65" t="s">
        <v>188</v>
      </c>
      <c r="F31" s="62">
        <v>1</v>
      </c>
      <c r="G31" s="63" t="s">
        <v>53</v>
      </c>
      <c r="H31" s="63" t="s">
        <v>189</v>
      </c>
      <c r="I31" s="62" t="s">
        <v>55</v>
      </c>
      <c r="J31" s="62" t="s">
        <v>44</v>
      </c>
      <c r="K31" s="62" t="s">
        <v>44</v>
      </c>
      <c r="L31" s="62">
        <v>295</v>
      </c>
      <c r="M31" s="63">
        <v>868</v>
      </c>
      <c r="N31" s="63">
        <v>705</v>
      </c>
      <c r="O31" s="63">
        <v>2285</v>
      </c>
      <c r="P31" s="59">
        <v>59.2</v>
      </c>
      <c r="Q31" s="59">
        <v>59.2</v>
      </c>
      <c r="R31" s="59">
        <v>28</v>
      </c>
      <c r="S31" s="59">
        <v>31.2</v>
      </c>
      <c r="T31" s="59"/>
      <c r="U31" s="59"/>
      <c r="V31" s="59"/>
      <c r="W31" s="63" t="s">
        <v>56</v>
      </c>
      <c r="X31" s="63" t="s">
        <v>46</v>
      </c>
      <c r="Y31" s="63"/>
      <c r="Z31" s="59" t="s">
        <v>184</v>
      </c>
      <c r="AA31" s="60"/>
    </row>
    <row r="32" s="5" customFormat="1" ht="133" customHeight="1" spans="1:27">
      <c r="A32" s="53" t="s">
        <v>190</v>
      </c>
      <c r="B32" s="63" t="s">
        <v>191</v>
      </c>
      <c r="C32" s="65" t="s">
        <v>192</v>
      </c>
      <c r="D32" s="53" t="s">
        <v>181</v>
      </c>
      <c r="E32" s="65" t="s">
        <v>193</v>
      </c>
      <c r="F32" s="62">
        <v>1</v>
      </c>
      <c r="G32" s="63" t="s">
        <v>53</v>
      </c>
      <c r="H32" s="63" t="s">
        <v>194</v>
      </c>
      <c r="I32" s="62" t="s">
        <v>55</v>
      </c>
      <c r="J32" s="62" t="s">
        <v>44</v>
      </c>
      <c r="K32" s="62" t="s">
        <v>44</v>
      </c>
      <c r="L32" s="62">
        <v>96</v>
      </c>
      <c r="M32" s="63">
        <v>353</v>
      </c>
      <c r="N32" s="63">
        <v>391</v>
      </c>
      <c r="O32" s="63">
        <v>1478</v>
      </c>
      <c r="P32" s="59">
        <v>59.5</v>
      </c>
      <c r="Q32" s="59">
        <v>59.5</v>
      </c>
      <c r="R32" s="59">
        <v>26</v>
      </c>
      <c r="S32" s="59">
        <v>6.544484</v>
      </c>
      <c r="T32" s="59"/>
      <c r="U32" s="59">
        <v>26.955516</v>
      </c>
      <c r="V32" s="59"/>
      <c r="W32" s="63" t="s">
        <v>56</v>
      </c>
      <c r="X32" s="63" t="s">
        <v>46</v>
      </c>
      <c r="Y32" s="63"/>
      <c r="Z32" s="59" t="s">
        <v>184</v>
      </c>
      <c r="AA32" s="60"/>
    </row>
    <row r="33" s="5" customFormat="1" ht="113" customHeight="1" spans="1:27">
      <c r="A33" s="53" t="s">
        <v>195</v>
      </c>
      <c r="B33" s="63" t="s">
        <v>196</v>
      </c>
      <c r="C33" s="65" t="s">
        <v>197</v>
      </c>
      <c r="D33" s="53" t="s">
        <v>181</v>
      </c>
      <c r="E33" s="65" t="s">
        <v>198</v>
      </c>
      <c r="F33" s="62">
        <v>1</v>
      </c>
      <c r="G33" s="63" t="s">
        <v>53</v>
      </c>
      <c r="H33" s="63" t="s">
        <v>199</v>
      </c>
      <c r="I33" s="62" t="s">
        <v>44</v>
      </c>
      <c r="J33" s="62" t="s">
        <v>44</v>
      </c>
      <c r="K33" s="62" t="s">
        <v>44</v>
      </c>
      <c r="L33" s="62">
        <v>116</v>
      </c>
      <c r="M33" s="63">
        <v>354</v>
      </c>
      <c r="N33" s="63">
        <v>708</v>
      </c>
      <c r="O33" s="63">
        <v>3086</v>
      </c>
      <c r="P33" s="59">
        <v>58.6</v>
      </c>
      <c r="Q33" s="59">
        <v>58.6</v>
      </c>
      <c r="R33" s="59">
        <v>28</v>
      </c>
      <c r="S33" s="59">
        <v>30.6</v>
      </c>
      <c r="T33" s="59"/>
      <c r="U33" s="59"/>
      <c r="V33" s="59"/>
      <c r="W33" s="63" t="s">
        <v>56</v>
      </c>
      <c r="X33" s="63" t="s">
        <v>46</v>
      </c>
      <c r="Y33" s="63"/>
      <c r="Z33" s="59" t="s">
        <v>184</v>
      </c>
      <c r="AA33" s="60"/>
    </row>
    <row r="34" s="5" customFormat="1" ht="147" customHeight="1" spans="1:27">
      <c r="A34" s="53" t="s">
        <v>200</v>
      </c>
      <c r="B34" s="63" t="s">
        <v>201</v>
      </c>
      <c r="C34" s="65" t="s">
        <v>202</v>
      </c>
      <c r="D34" s="53" t="s">
        <v>181</v>
      </c>
      <c r="E34" s="65" t="s">
        <v>203</v>
      </c>
      <c r="F34" s="62">
        <v>1</v>
      </c>
      <c r="G34" s="63" t="s">
        <v>53</v>
      </c>
      <c r="H34" s="63" t="s">
        <v>152</v>
      </c>
      <c r="I34" s="62" t="s">
        <v>44</v>
      </c>
      <c r="J34" s="62" t="s">
        <v>44</v>
      </c>
      <c r="K34" s="62" t="s">
        <v>44</v>
      </c>
      <c r="L34" s="62">
        <v>144</v>
      </c>
      <c r="M34" s="63">
        <v>512</v>
      </c>
      <c r="N34" s="63">
        <v>946</v>
      </c>
      <c r="O34" s="63">
        <v>3673</v>
      </c>
      <c r="P34" s="59">
        <v>59.1</v>
      </c>
      <c r="Q34" s="59">
        <v>59.1</v>
      </c>
      <c r="R34" s="59">
        <v>28</v>
      </c>
      <c r="S34" s="59">
        <v>31.1</v>
      </c>
      <c r="T34" s="59"/>
      <c r="U34" s="59"/>
      <c r="V34" s="59"/>
      <c r="W34" s="63" t="s">
        <v>56</v>
      </c>
      <c r="X34" s="63" t="s">
        <v>46</v>
      </c>
      <c r="Y34" s="63"/>
      <c r="Z34" s="59" t="s">
        <v>184</v>
      </c>
      <c r="AA34" s="60"/>
    </row>
    <row r="35" s="5" customFormat="1" ht="162" customHeight="1" spans="1:27">
      <c r="A35" s="53" t="s">
        <v>204</v>
      </c>
      <c r="B35" s="63" t="s">
        <v>205</v>
      </c>
      <c r="C35" s="65" t="s">
        <v>206</v>
      </c>
      <c r="D35" s="53" t="s">
        <v>181</v>
      </c>
      <c r="E35" s="65" t="s">
        <v>207</v>
      </c>
      <c r="F35" s="62">
        <v>1</v>
      </c>
      <c r="G35" s="63" t="s">
        <v>53</v>
      </c>
      <c r="H35" s="63" t="s">
        <v>208</v>
      </c>
      <c r="I35" s="62" t="s">
        <v>44</v>
      </c>
      <c r="J35" s="62" t="s">
        <v>44</v>
      </c>
      <c r="K35" s="62" t="s">
        <v>44</v>
      </c>
      <c r="L35" s="62">
        <v>65</v>
      </c>
      <c r="M35" s="63">
        <v>251</v>
      </c>
      <c r="N35" s="63">
        <v>682</v>
      </c>
      <c r="O35" s="63">
        <v>2601</v>
      </c>
      <c r="P35" s="59">
        <v>56.7</v>
      </c>
      <c r="Q35" s="59">
        <v>56.7</v>
      </c>
      <c r="R35" s="59">
        <v>28</v>
      </c>
      <c r="S35" s="59">
        <v>28.7</v>
      </c>
      <c r="T35" s="59"/>
      <c r="U35" s="59"/>
      <c r="V35" s="59"/>
      <c r="W35" s="63" t="s">
        <v>56</v>
      </c>
      <c r="X35" s="63" t="s">
        <v>46</v>
      </c>
      <c r="Y35" s="63"/>
      <c r="Z35" s="59" t="s">
        <v>184</v>
      </c>
      <c r="AA35" s="60"/>
    </row>
    <row r="36" s="5" customFormat="1" ht="128" customHeight="1" spans="1:27">
      <c r="A36" s="53" t="s">
        <v>209</v>
      </c>
      <c r="B36" s="63" t="s">
        <v>210</v>
      </c>
      <c r="C36" s="65" t="s">
        <v>211</v>
      </c>
      <c r="D36" s="53" t="s">
        <v>181</v>
      </c>
      <c r="E36" s="65" t="s">
        <v>212</v>
      </c>
      <c r="F36" s="62">
        <v>1</v>
      </c>
      <c r="G36" s="63" t="s">
        <v>78</v>
      </c>
      <c r="H36" s="63" t="s">
        <v>213</v>
      </c>
      <c r="I36" s="62" t="s">
        <v>44</v>
      </c>
      <c r="J36" s="62" t="s">
        <v>44</v>
      </c>
      <c r="K36" s="62" t="s">
        <v>44</v>
      </c>
      <c r="L36" s="62">
        <v>77</v>
      </c>
      <c r="M36" s="63">
        <v>247</v>
      </c>
      <c r="N36" s="63">
        <v>650</v>
      </c>
      <c r="O36" s="63">
        <v>2260</v>
      </c>
      <c r="P36" s="59">
        <v>58.4</v>
      </c>
      <c r="Q36" s="59">
        <v>58.4</v>
      </c>
      <c r="R36" s="59">
        <v>28</v>
      </c>
      <c r="S36" s="59">
        <v>30.4</v>
      </c>
      <c r="T36" s="59"/>
      <c r="U36" s="59"/>
      <c r="V36" s="59"/>
      <c r="W36" s="63" t="s">
        <v>80</v>
      </c>
      <c r="X36" s="63" t="s">
        <v>46</v>
      </c>
      <c r="Y36" s="63"/>
      <c r="Z36" s="59" t="s">
        <v>214</v>
      </c>
      <c r="AA36" s="60"/>
    </row>
    <row r="37" s="5" customFormat="1" ht="137" customHeight="1" spans="1:27">
      <c r="A37" s="53" t="s">
        <v>215</v>
      </c>
      <c r="B37" s="63" t="s">
        <v>216</v>
      </c>
      <c r="C37" s="65" t="s">
        <v>217</v>
      </c>
      <c r="D37" s="53" t="s">
        <v>181</v>
      </c>
      <c r="E37" s="65" t="s">
        <v>218</v>
      </c>
      <c r="F37" s="62">
        <v>1</v>
      </c>
      <c r="G37" s="63" t="s">
        <v>119</v>
      </c>
      <c r="H37" s="63" t="s">
        <v>219</v>
      </c>
      <c r="I37" s="62" t="s">
        <v>44</v>
      </c>
      <c r="J37" s="62" t="s">
        <v>44</v>
      </c>
      <c r="K37" s="62" t="s">
        <v>44</v>
      </c>
      <c r="L37" s="62">
        <v>84</v>
      </c>
      <c r="M37" s="63">
        <v>258</v>
      </c>
      <c r="N37" s="63">
        <v>697</v>
      </c>
      <c r="O37" s="63">
        <v>2588</v>
      </c>
      <c r="P37" s="59">
        <v>59.3</v>
      </c>
      <c r="Q37" s="59">
        <v>59.3</v>
      </c>
      <c r="R37" s="59">
        <v>28</v>
      </c>
      <c r="S37" s="59">
        <v>31.3</v>
      </c>
      <c r="T37" s="59"/>
      <c r="U37" s="59"/>
      <c r="V37" s="59"/>
      <c r="W37" s="63" t="s">
        <v>121</v>
      </c>
      <c r="X37" s="63" t="s">
        <v>46</v>
      </c>
      <c r="Y37" s="63"/>
      <c r="Z37" s="59" t="s">
        <v>220</v>
      </c>
      <c r="AA37" s="60"/>
    </row>
    <row r="38" s="5" customFormat="1" ht="149" customHeight="1" spans="1:27">
      <c r="A38" s="53" t="s">
        <v>221</v>
      </c>
      <c r="B38" s="63" t="s">
        <v>222</v>
      </c>
      <c r="C38" s="65" t="s">
        <v>223</v>
      </c>
      <c r="D38" s="53" t="s">
        <v>181</v>
      </c>
      <c r="E38" s="65" t="s">
        <v>224</v>
      </c>
      <c r="F38" s="62">
        <v>1</v>
      </c>
      <c r="G38" s="63" t="s">
        <v>42</v>
      </c>
      <c r="H38" s="63" t="s">
        <v>225</v>
      </c>
      <c r="I38" s="62" t="s">
        <v>44</v>
      </c>
      <c r="J38" s="62" t="s">
        <v>44</v>
      </c>
      <c r="K38" s="62" t="s">
        <v>44</v>
      </c>
      <c r="L38" s="62">
        <v>106</v>
      </c>
      <c r="M38" s="63">
        <v>322</v>
      </c>
      <c r="N38" s="63">
        <v>824</v>
      </c>
      <c r="O38" s="63">
        <v>3012</v>
      </c>
      <c r="P38" s="59">
        <v>59.5</v>
      </c>
      <c r="Q38" s="59">
        <v>59.5</v>
      </c>
      <c r="R38" s="59">
        <v>28</v>
      </c>
      <c r="S38" s="59">
        <v>31.5</v>
      </c>
      <c r="T38" s="59"/>
      <c r="U38" s="59"/>
      <c r="V38" s="59"/>
      <c r="W38" s="63" t="s">
        <v>45</v>
      </c>
      <c r="X38" s="63" t="s">
        <v>46</v>
      </c>
      <c r="Y38" s="63"/>
      <c r="Z38" s="59" t="s">
        <v>48</v>
      </c>
      <c r="AA38" s="60"/>
    </row>
    <row r="39" s="5" customFormat="1" ht="212" customHeight="1" spans="1:27">
      <c r="A39" s="53" t="s">
        <v>226</v>
      </c>
      <c r="B39" s="63" t="s">
        <v>227</v>
      </c>
      <c r="C39" s="65" t="s">
        <v>228</v>
      </c>
      <c r="D39" s="53" t="s">
        <v>181</v>
      </c>
      <c r="E39" s="65" t="s">
        <v>229</v>
      </c>
      <c r="F39" s="62">
        <v>1</v>
      </c>
      <c r="G39" s="63" t="s">
        <v>62</v>
      </c>
      <c r="H39" s="63" t="s">
        <v>230</v>
      </c>
      <c r="I39" s="62" t="s">
        <v>44</v>
      </c>
      <c r="J39" s="62" t="s">
        <v>44</v>
      </c>
      <c r="K39" s="62" t="s">
        <v>44</v>
      </c>
      <c r="L39" s="62">
        <v>165</v>
      </c>
      <c r="M39" s="63">
        <v>542</v>
      </c>
      <c r="N39" s="63">
        <v>1281</v>
      </c>
      <c r="O39" s="63">
        <v>4560</v>
      </c>
      <c r="P39" s="59">
        <v>49</v>
      </c>
      <c r="Q39" s="59">
        <v>49</v>
      </c>
      <c r="R39" s="59">
        <v>28</v>
      </c>
      <c r="S39" s="59">
        <v>21</v>
      </c>
      <c r="T39" s="59"/>
      <c r="U39" s="59"/>
      <c r="V39" s="59"/>
      <c r="W39" s="63" t="s">
        <v>64</v>
      </c>
      <c r="X39" s="63" t="s">
        <v>46</v>
      </c>
      <c r="Y39" s="63"/>
      <c r="Z39" s="59" t="s">
        <v>231</v>
      </c>
      <c r="AA39" s="60"/>
    </row>
    <row r="40" s="5" customFormat="1" ht="218" customHeight="1" spans="1:27">
      <c r="A40" s="53" t="s">
        <v>232</v>
      </c>
      <c r="B40" s="63" t="s">
        <v>233</v>
      </c>
      <c r="C40" s="65" t="s">
        <v>234</v>
      </c>
      <c r="D40" s="53" t="s">
        <v>181</v>
      </c>
      <c r="E40" s="65" t="s">
        <v>229</v>
      </c>
      <c r="F40" s="62">
        <v>1</v>
      </c>
      <c r="G40" s="63" t="s">
        <v>62</v>
      </c>
      <c r="H40" s="63" t="s">
        <v>230</v>
      </c>
      <c r="I40" s="62" t="s">
        <v>44</v>
      </c>
      <c r="J40" s="62" t="s">
        <v>44</v>
      </c>
      <c r="K40" s="62" t="s">
        <v>44</v>
      </c>
      <c r="L40" s="62">
        <v>165</v>
      </c>
      <c r="M40" s="63">
        <v>542</v>
      </c>
      <c r="N40" s="63">
        <v>1281</v>
      </c>
      <c r="O40" s="63">
        <v>4560</v>
      </c>
      <c r="P40" s="59">
        <v>29.6</v>
      </c>
      <c r="Q40" s="59">
        <v>29.6</v>
      </c>
      <c r="R40" s="59">
        <v>15</v>
      </c>
      <c r="S40" s="59">
        <v>14.6</v>
      </c>
      <c r="T40" s="59"/>
      <c r="U40" s="59"/>
      <c r="V40" s="59"/>
      <c r="W40" s="63" t="s">
        <v>64</v>
      </c>
      <c r="X40" s="63" t="s">
        <v>46</v>
      </c>
      <c r="Y40" s="63"/>
      <c r="Z40" s="59" t="s">
        <v>231</v>
      </c>
      <c r="AA40" s="60"/>
    </row>
    <row r="41" s="5" customFormat="1" ht="268" customHeight="1" spans="1:27">
      <c r="A41" s="53" t="s">
        <v>235</v>
      </c>
      <c r="B41" s="63" t="s">
        <v>236</v>
      </c>
      <c r="C41" s="65" t="s">
        <v>237</v>
      </c>
      <c r="D41" s="53" t="s">
        <v>181</v>
      </c>
      <c r="E41" s="65" t="s">
        <v>238</v>
      </c>
      <c r="F41" s="62">
        <v>1</v>
      </c>
      <c r="G41" s="63" t="s">
        <v>127</v>
      </c>
      <c r="H41" s="63" t="s">
        <v>239</v>
      </c>
      <c r="I41" s="62" t="s">
        <v>44</v>
      </c>
      <c r="J41" s="62" t="s">
        <v>44</v>
      </c>
      <c r="K41" s="62" t="s">
        <v>44</v>
      </c>
      <c r="L41" s="62">
        <v>113</v>
      </c>
      <c r="M41" s="63">
        <v>364</v>
      </c>
      <c r="N41" s="63">
        <v>1123</v>
      </c>
      <c r="O41" s="63">
        <v>4560</v>
      </c>
      <c r="P41" s="59">
        <v>59.6</v>
      </c>
      <c r="Q41" s="59">
        <v>59.6</v>
      </c>
      <c r="R41" s="59">
        <v>28</v>
      </c>
      <c r="S41" s="59">
        <v>31.6</v>
      </c>
      <c r="T41" s="59"/>
      <c r="U41" s="59"/>
      <c r="V41" s="59"/>
      <c r="W41" s="63" t="s">
        <v>129</v>
      </c>
      <c r="X41" s="63" t="s">
        <v>46</v>
      </c>
      <c r="Y41" s="63"/>
      <c r="Z41" s="59" t="s">
        <v>130</v>
      </c>
      <c r="AA41" s="60"/>
    </row>
    <row r="42" s="5" customFormat="1" ht="161" customHeight="1" spans="1:27">
      <c r="A42" s="53" t="s">
        <v>240</v>
      </c>
      <c r="B42" s="63" t="s">
        <v>241</v>
      </c>
      <c r="C42" s="65" t="s">
        <v>242</v>
      </c>
      <c r="D42" s="53" t="s">
        <v>181</v>
      </c>
      <c r="E42" s="65" t="s">
        <v>243</v>
      </c>
      <c r="F42" s="62">
        <v>1</v>
      </c>
      <c r="G42" s="63" t="s">
        <v>127</v>
      </c>
      <c r="H42" s="63" t="s">
        <v>244</v>
      </c>
      <c r="I42" s="62" t="s">
        <v>44</v>
      </c>
      <c r="J42" s="62" t="s">
        <v>44</v>
      </c>
      <c r="K42" s="62" t="s">
        <v>44</v>
      </c>
      <c r="L42" s="62">
        <v>115</v>
      </c>
      <c r="M42" s="63">
        <v>339</v>
      </c>
      <c r="N42" s="63">
        <v>887</v>
      </c>
      <c r="O42" s="63">
        <v>3425</v>
      </c>
      <c r="P42" s="59">
        <v>59.9</v>
      </c>
      <c r="Q42" s="59">
        <v>59.9</v>
      </c>
      <c r="R42" s="59">
        <v>28</v>
      </c>
      <c r="S42" s="59">
        <v>31.9</v>
      </c>
      <c r="T42" s="59"/>
      <c r="U42" s="59"/>
      <c r="V42" s="59"/>
      <c r="W42" s="63" t="s">
        <v>129</v>
      </c>
      <c r="X42" s="63" t="s">
        <v>46</v>
      </c>
      <c r="Y42" s="63"/>
      <c r="Z42" s="59" t="s">
        <v>130</v>
      </c>
      <c r="AA42" s="60"/>
    </row>
    <row r="43" s="5" customFormat="1" ht="125" customHeight="1" spans="1:27">
      <c r="A43" s="53" t="s">
        <v>245</v>
      </c>
      <c r="B43" s="63" t="s">
        <v>246</v>
      </c>
      <c r="C43" s="65" t="s">
        <v>247</v>
      </c>
      <c r="D43" s="53" t="s">
        <v>181</v>
      </c>
      <c r="E43" s="65" t="s">
        <v>248</v>
      </c>
      <c r="F43" s="62">
        <v>1</v>
      </c>
      <c r="G43" s="63" t="s">
        <v>127</v>
      </c>
      <c r="H43" s="63" t="s">
        <v>249</v>
      </c>
      <c r="I43" s="62" t="s">
        <v>55</v>
      </c>
      <c r="J43" s="62" t="s">
        <v>44</v>
      </c>
      <c r="K43" s="62" t="s">
        <v>44</v>
      </c>
      <c r="L43" s="62">
        <v>304</v>
      </c>
      <c r="M43" s="63">
        <v>1124</v>
      </c>
      <c r="N43" s="63">
        <v>785</v>
      </c>
      <c r="O43" s="63">
        <v>3204</v>
      </c>
      <c r="P43" s="59">
        <v>59.2</v>
      </c>
      <c r="Q43" s="59">
        <v>59.2</v>
      </c>
      <c r="R43" s="59">
        <v>28</v>
      </c>
      <c r="S43" s="59">
        <v>31.2</v>
      </c>
      <c r="T43" s="59"/>
      <c r="U43" s="59"/>
      <c r="V43" s="59"/>
      <c r="W43" s="63" t="s">
        <v>129</v>
      </c>
      <c r="X43" s="63" t="s">
        <v>46</v>
      </c>
      <c r="Y43" s="63"/>
      <c r="Z43" s="59" t="s">
        <v>130</v>
      </c>
      <c r="AA43" s="60"/>
    </row>
    <row r="44" s="5" customFormat="1" ht="151" customHeight="1" spans="1:27">
      <c r="A44" s="53" t="s">
        <v>250</v>
      </c>
      <c r="B44" s="63" t="s">
        <v>251</v>
      </c>
      <c r="C44" s="65" t="s">
        <v>252</v>
      </c>
      <c r="D44" s="53" t="s">
        <v>181</v>
      </c>
      <c r="E44" s="65" t="s">
        <v>253</v>
      </c>
      <c r="F44" s="62">
        <v>1</v>
      </c>
      <c r="G44" s="63" t="s">
        <v>101</v>
      </c>
      <c r="H44" s="63" t="s">
        <v>254</v>
      </c>
      <c r="I44" s="62" t="s">
        <v>55</v>
      </c>
      <c r="J44" s="62" t="s">
        <v>55</v>
      </c>
      <c r="K44" s="62" t="s">
        <v>55</v>
      </c>
      <c r="L44" s="62">
        <v>299</v>
      </c>
      <c r="M44" s="63">
        <v>1008</v>
      </c>
      <c r="N44" s="63">
        <v>1060</v>
      </c>
      <c r="O44" s="63">
        <v>4577</v>
      </c>
      <c r="P44" s="59">
        <v>58.2</v>
      </c>
      <c r="Q44" s="59">
        <v>58.2</v>
      </c>
      <c r="R44" s="59">
        <v>28</v>
      </c>
      <c r="S44" s="59">
        <v>30.2</v>
      </c>
      <c r="T44" s="59"/>
      <c r="U44" s="59"/>
      <c r="V44" s="59"/>
      <c r="W44" s="63" t="s">
        <v>107</v>
      </c>
      <c r="X44" s="63" t="s">
        <v>46</v>
      </c>
      <c r="Y44" s="63"/>
      <c r="Z44" s="59" t="s">
        <v>255</v>
      </c>
      <c r="AA44" s="60"/>
    </row>
    <row r="45" s="5" customFormat="1" ht="115" customHeight="1" spans="1:27">
      <c r="A45" s="53" t="s">
        <v>256</v>
      </c>
      <c r="B45" s="63" t="s">
        <v>257</v>
      </c>
      <c r="C45" s="65" t="s">
        <v>258</v>
      </c>
      <c r="D45" s="53" t="s">
        <v>181</v>
      </c>
      <c r="E45" s="65" t="s">
        <v>259</v>
      </c>
      <c r="F45" s="62">
        <v>1</v>
      </c>
      <c r="G45" s="63" t="s">
        <v>101</v>
      </c>
      <c r="H45" s="63" t="s">
        <v>135</v>
      </c>
      <c r="I45" s="62" t="s">
        <v>44</v>
      </c>
      <c r="J45" s="62" t="s">
        <v>44</v>
      </c>
      <c r="K45" s="62" t="s">
        <v>44</v>
      </c>
      <c r="L45" s="62">
        <v>151</v>
      </c>
      <c r="M45" s="63">
        <v>450</v>
      </c>
      <c r="N45" s="63">
        <v>1000</v>
      </c>
      <c r="O45" s="63">
        <v>3775</v>
      </c>
      <c r="P45" s="59">
        <v>59.7</v>
      </c>
      <c r="Q45" s="59">
        <v>59.7</v>
      </c>
      <c r="R45" s="59">
        <v>28</v>
      </c>
      <c r="S45" s="59">
        <v>31.7</v>
      </c>
      <c r="T45" s="59"/>
      <c r="U45" s="59"/>
      <c r="V45" s="59"/>
      <c r="W45" s="63" t="s">
        <v>107</v>
      </c>
      <c r="X45" s="63" t="s">
        <v>46</v>
      </c>
      <c r="Y45" s="63"/>
      <c r="Z45" s="59" t="s">
        <v>255</v>
      </c>
      <c r="AA45" s="60"/>
    </row>
    <row r="46" s="5" customFormat="1" ht="166" customHeight="1" spans="1:27">
      <c r="A46" s="53" t="s">
        <v>260</v>
      </c>
      <c r="B46" s="63" t="s">
        <v>261</v>
      </c>
      <c r="C46" s="65" t="s">
        <v>262</v>
      </c>
      <c r="D46" s="53" t="s">
        <v>181</v>
      </c>
      <c r="E46" s="65" t="s">
        <v>263</v>
      </c>
      <c r="F46" s="62">
        <v>1</v>
      </c>
      <c r="G46" s="63" t="s">
        <v>101</v>
      </c>
      <c r="H46" s="63" t="s">
        <v>264</v>
      </c>
      <c r="I46" s="62" t="s">
        <v>44</v>
      </c>
      <c r="J46" s="62" t="s">
        <v>44</v>
      </c>
      <c r="K46" s="62" t="s">
        <v>44</v>
      </c>
      <c r="L46" s="62">
        <v>154</v>
      </c>
      <c r="M46" s="63">
        <v>533</v>
      </c>
      <c r="N46" s="63">
        <v>1070</v>
      </c>
      <c r="O46" s="63">
        <v>4008</v>
      </c>
      <c r="P46" s="59">
        <v>58.4</v>
      </c>
      <c r="Q46" s="59">
        <v>58.4</v>
      </c>
      <c r="R46" s="59">
        <v>28</v>
      </c>
      <c r="S46" s="59">
        <v>30.4</v>
      </c>
      <c r="T46" s="59"/>
      <c r="U46" s="59"/>
      <c r="V46" s="59"/>
      <c r="W46" s="63" t="s">
        <v>107</v>
      </c>
      <c r="X46" s="63" t="s">
        <v>46</v>
      </c>
      <c r="Y46" s="63"/>
      <c r="Z46" s="59" t="s">
        <v>255</v>
      </c>
      <c r="AA46" s="60"/>
    </row>
    <row r="47" s="5" customFormat="1" ht="122" customHeight="1" spans="1:27">
      <c r="A47" s="53" t="s">
        <v>265</v>
      </c>
      <c r="B47" s="63" t="s">
        <v>266</v>
      </c>
      <c r="C47" s="65" t="s">
        <v>267</v>
      </c>
      <c r="D47" s="53" t="s">
        <v>181</v>
      </c>
      <c r="E47" s="65" t="s">
        <v>268</v>
      </c>
      <c r="F47" s="62">
        <v>1</v>
      </c>
      <c r="G47" s="63" t="s">
        <v>93</v>
      </c>
      <c r="H47" s="63" t="s">
        <v>269</v>
      </c>
      <c r="I47" s="62" t="s">
        <v>44</v>
      </c>
      <c r="J47" s="62" t="s">
        <v>44</v>
      </c>
      <c r="K47" s="62" t="s">
        <v>44</v>
      </c>
      <c r="L47" s="62">
        <v>64</v>
      </c>
      <c r="M47" s="63">
        <v>215</v>
      </c>
      <c r="N47" s="63">
        <v>633</v>
      </c>
      <c r="O47" s="63">
        <v>2385</v>
      </c>
      <c r="P47" s="59">
        <v>58.1</v>
      </c>
      <c r="Q47" s="59">
        <v>58.1</v>
      </c>
      <c r="R47" s="59">
        <v>28</v>
      </c>
      <c r="S47" s="59">
        <v>30.1</v>
      </c>
      <c r="T47" s="59"/>
      <c r="U47" s="59"/>
      <c r="V47" s="59"/>
      <c r="W47" s="63" t="s">
        <v>95</v>
      </c>
      <c r="X47" s="63" t="s">
        <v>46</v>
      </c>
      <c r="Y47" s="63"/>
      <c r="Z47" s="59" t="s">
        <v>96</v>
      </c>
      <c r="AA47" s="60"/>
    </row>
    <row r="48" s="5" customFormat="1" ht="126" customHeight="1" spans="1:27">
      <c r="A48" s="53" t="s">
        <v>270</v>
      </c>
      <c r="B48" s="63" t="s">
        <v>271</v>
      </c>
      <c r="C48" s="65" t="s">
        <v>272</v>
      </c>
      <c r="D48" s="53" t="s">
        <v>181</v>
      </c>
      <c r="E48" s="65" t="s">
        <v>273</v>
      </c>
      <c r="F48" s="62">
        <v>1</v>
      </c>
      <c r="G48" s="63" t="s">
        <v>93</v>
      </c>
      <c r="H48" s="63" t="s">
        <v>274</v>
      </c>
      <c r="I48" s="62" t="s">
        <v>44</v>
      </c>
      <c r="J48" s="62" t="s">
        <v>44</v>
      </c>
      <c r="K48" s="62" t="s">
        <v>44</v>
      </c>
      <c r="L48" s="62">
        <v>157</v>
      </c>
      <c r="M48" s="63">
        <v>503</v>
      </c>
      <c r="N48" s="63">
        <v>1171</v>
      </c>
      <c r="O48" s="63">
        <v>4084</v>
      </c>
      <c r="P48" s="59">
        <v>59.1</v>
      </c>
      <c r="Q48" s="59">
        <v>59.1</v>
      </c>
      <c r="R48" s="59">
        <v>28</v>
      </c>
      <c r="S48" s="59">
        <v>31.1</v>
      </c>
      <c r="T48" s="59"/>
      <c r="U48" s="59"/>
      <c r="V48" s="59"/>
      <c r="W48" s="63" t="s">
        <v>95</v>
      </c>
      <c r="X48" s="63" t="s">
        <v>46</v>
      </c>
      <c r="Y48" s="63"/>
      <c r="Z48" s="59" t="s">
        <v>96</v>
      </c>
      <c r="AA48" s="60"/>
    </row>
    <row r="49" s="5" customFormat="1" ht="144" customHeight="1" spans="1:27">
      <c r="A49" s="53" t="s">
        <v>275</v>
      </c>
      <c r="B49" s="63" t="s">
        <v>276</v>
      </c>
      <c r="C49" s="65" t="s">
        <v>277</v>
      </c>
      <c r="D49" s="53" t="s">
        <v>181</v>
      </c>
      <c r="E49" s="65" t="s">
        <v>278</v>
      </c>
      <c r="F49" s="62">
        <v>1</v>
      </c>
      <c r="G49" s="63" t="s">
        <v>93</v>
      </c>
      <c r="H49" s="63" t="s">
        <v>279</v>
      </c>
      <c r="I49" s="62" t="s">
        <v>44</v>
      </c>
      <c r="J49" s="62" t="s">
        <v>44</v>
      </c>
      <c r="K49" s="62" t="s">
        <v>44</v>
      </c>
      <c r="L49" s="62">
        <v>181</v>
      </c>
      <c r="M49" s="63">
        <v>509</v>
      </c>
      <c r="N49" s="63">
        <v>1570</v>
      </c>
      <c r="O49" s="63">
        <v>5409</v>
      </c>
      <c r="P49" s="59">
        <v>58.2</v>
      </c>
      <c r="Q49" s="59">
        <v>58.2</v>
      </c>
      <c r="R49" s="59">
        <v>28</v>
      </c>
      <c r="S49" s="59">
        <v>30.2</v>
      </c>
      <c r="T49" s="59"/>
      <c r="U49" s="59"/>
      <c r="V49" s="59"/>
      <c r="W49" s="63" t="s">
        <v>95</v>
      </c>
      <c r="X49" s="63" t="s">
        <v>46</v>
      </c>
      <c r="Y49" s="63"/>
      <c r="Z49" s="59" t="s">
        <v>96</v>
      </c>
      <c r="AA49" s="60"/>
    </row>
    <row r="50" s="5" customFormat="1" ht="148" customHeight="1" spans="1:27">
      <c r="A50" s="53" t="s">
        <v>280</v>
      </c>
      <c r="B50" s="63" t="s">
        <v>281</v>
      </c>
      <c r="C50" s="65" t="s">
        <v>282</v>
      </c>
      <c r="D50" s="53" t="s">
        <v>181</v>
      </c>
      <c r="E50" s="65" t="s">
        <v>283</v>
      </c>
      <c r="F50" s="62">
        <v>1</v>
      </c>
      <c r="G50" s="63" t="s">
        <v>93</v>
      </c>
      <c r="H50" s="63" t="s">
        <v>284</v>
      </c>
      <c r="I50" s="62" t="s">
        <v>44</v>
      </c>
      <c r="J50" s="62" t="s">
        <v>44</v>
      </c>
      <c r="K50" s="62" t="s">
        <v>44</v>
      </c>
      <c r="L50" s="62">
        <v>134</v>
      </c>
      <c r="M50" s="63">
        <v>343</v>
      </c>
      <c r="N50" s="63">
        <v>867</v>
      </c>
      <c r="O50" s="63">
        <v>3037</v>
      </c>
      <c r="P50" s="59">
        <v>58.5</v>
      </c>
      <c r="Q50" s="59">
        <v>58.5</v>
      </c>
      <c r="R50" s="59">
        <v>27</v>
      </c>
      <c r="S50" s="59">
        <v>31.5</v>
      </c>
      <c r="T50" s="59"/>
      <c r="U50" s="59"/>
      <c r="V50" s="59"/>
      <c r="W50" s="63" t="s">
        <v>95</v>
      </c>
      <c r="X50" s="63" t="s">
        <v>46</v>
      </c>
      <c r="Y50" s="63"/>
      <c r="Z50" s="59" t="s">
        <v>96</v>
      </c>
      <c r="AA50" s="60"/>
    </row>
    <row r="51" s="5" customFormat="1" ht="115" customHeight="1" spans="1:27">
      <c r="A51" s="53" t="s">
        <v>285</v>
      </c>
      <c r="B51" s="63" t="s">
        <v>286</v>
      </c>
      <c r="C51" s="65" t="s">
        <v>287</v>
      </c>
      <c r="D51" s="53" t="s">
        <v>181</v>
      </c>
      <c r="E51" s="65" t="s">
        <v>288</v>
      </c>
      <c r="F51" s="62">
        <v>1</v>
      </c>
      <c r="G51" s="63" t="s">
        <v>93</v>
      </c>
      <c r="H51" s="63" t="s">
        <v>289</v>
      </c>
      <c r="I51" s="62" t="s">
        <v>44</v>
      </c>
      <c r="J51" s="62" t="s">
        <v>44</v>
      </c>
      <c r="K51" s="62" t="s">
        <v>44</v>
      </c>
      <c r="L51" s="62">
        <v>150</v>
      </c>
      <c r="M51" s="63">
        <v>452</v>
      </c>
      <c r="N51" s="63">
        <v>1008</v>
      </c>
      <c r="O51" s="63">
        <v>3480</v>
      </c>
      <c r="P51" s="59">
        <v>59.3</v>
      </c>
      <c r="Q51" s="59">
        <v>59.3</v>
      </c>
      <c r="R51" s="59">
        <v>28.6</v>
      </c>
      <c r="S51" s="59">
        <v>30.7</v>
      </c>
      <c r="T51" s="59"/>
      <c r="U51" s="59"/>
      <c r="V51" s="59"/>
      <c r="W51" s="63" t="s">
        <v>95</v>
      </c>
      <c r="X51" s="63" t="s">
        <v>46</v>
      </c>
      <c r="Y51" s="63"/>
      <c r="Z51" s="59" t="s">
        <v>96</v>
      </c>
      <c r="AA51" s="60"/>
    </row>
    <row r="52" s="5" customFormat="1" ht="123" customHeight="1" spans="1:27">
      <c r="A52" s="53" t="s">
        <v>290</v>
      </c>
      <c r="B52" s="63" t="s">
        <v>291</v>
      </c>
      <c r="C52" s="65" t="s">
        <v>292</v>
      </c>
      <c r="D52" s="53" t="s">
        <v>181</v>
      </c>
      <c r="E52" s="65" t="s">
        <v>293</v>
      </c>
      <c r="F52" s="62">
        <v>1</v>
      </c>
      <c r="G52" s="63" t="s">
        <v>294</v>
      </c>
      <c r="H52" s="63" t="s">
        <v>295</v>
      </c>
      <c r="I52" s="62" t="s">
        <v>55</v>
      </c>
      <c r="J52" s="62" t="s">
        <v>44</v>
      </c>
      <c r="K52" s="62" t="s">
        <v>44</v>
      </c>
      <c r="L52" s="62">
        <v>50</v>
      </c>
      <c r="M52" s="63">
        <v>115</v>
      </c>
      <c r="N52" s="63">
        <v>280</v>
      </c>
      <c r="O52" s="63">
        <v>1120</v>
      </c>
      <c r="P52" s="59">
        <v>59.5</v>
      </c>
      <c r="Q52" s="59">
        <v>59.5</v>
      </c>
      <c r="R52" s="59">
        <v>27</v>
      </c>
      <c r="S52" s="59">
        <v>32.5</v>
      </c>
      <c r="T52" s="59"/>
      <c r="U52" s="59"/>
      <c r="V52" s="59"/>
      <c r="W52" s="63" t="s">
        <v>296</v>
      </c>
      <c r="X52" s="63" t="s">
        <v>46</v>
      </c>
      <c r="Y52" s="63"/>
      <c r="Z52" s="59" t="s">
        <v>297</v>
      </c>
      <c r="AA52" s="60"/>
    </row>
    <row r="53" s="5" customFormat="1" ht="126" customHeight="1" spans="1:27">
      <c r="A53" s="53" t="s">
        <v>298</v>
      </c>
      <c r="B53" s="63" t="s">
        <v>299</v>
      </c>
      <c r="C53" s="65" t="s">
        <v>300</v>
      </c>
      <c r="D53" s="53" t="s">
        <v>181</v>
      </c>
      <c r="E53" s="65" t="s">
        <v>301</v>
      </c>
      <c r="F53" s="62">
        <v>1</v>
      </c>
      <c r="G53" s="63" t="s">
        <v>86</v>
      </c>
      <c r="H53" s="63" t="s">
        <v>302</v>
      </c>
      <c r="I53" s="62" t="s">
        <v>44</v>
      </c>
      <c r="J53" s="62" t="s">
        <v>44</v>
      </c>
      <c r="K53" s="62" t="s">
        <v>44</v>
      </c>
      <c r="L53" s="62">
        <v>98</v>
      </c>
      <c r="M53" s="63">
        <v>315</v>
      </c>
      <c r="N53" s="63">
        <v>508</v>
      </c>
      <c r="O53" s="63">
        <v>2018</v>
      </c>
      <c r="P53" s="59">
        <v>59.4</v>
      </c>
      <c r="Q53" s="59">
        <v>59.4</v>
      </c>
      <c r="R53" s="59">
        <v>27</v>
      </c>
      <c r="S53" s="59">
        <v>32.4</v>
      </c>
      <c r="T53" s="59"/>
      <c r="U53" s="59"/>
      <c r="V53" s="59"/>
      <c r="W53" s="63" t="s">
        <v>303</v>
      </c>
      <c r="X53" s="63" t="s">
        <v>46</v>
      </c>
      <c r="Y53" s="63"/>
      <c r="Z53" s="59" t="s">
        <v>89</v>
      </c>
      <c r="AA53" s="60"/>
    </row>
    <row r="54" s="5" customFormat="1" ht="126" customHeight="1" spans="1:27">
      <c r="A54" s="53" t="s">
        <v>304</v>
      </c>
      <c r="B54" s="63" t="s">
        <v>305</v>
      </c>
      <c r="C54" s="65" t="s">
        <v>306</v>
      </c>
      <c r="D54" s="53" t="s">
        <v>181</v>
      </c>
      <c r="E54" s="65" t="s">
        <v>307</v>
      </c>
      <c r="F54" s="62">
        <v>1</v>
      </c>
      <c r="G54" s="63" t="s">
        <v>86</v>
      </c>
      <c r="H54" s="63" t="s">
        <v>308</v>
      </c>
      <c r="I54" s="62" t="s">
        <v>44</v>
      </c>
      <c r="J54" s="62" t="s">
        <v>44</v>
      </c>
      <c r="K54" s="62" t="s">
        <v>44</v>
      </c>
      <c r="L54" s="62">
        <v>298</v>
      </c>
      <c r="M54" s="63">
        <v>1130</v>
      </c>
      <c r="N54" s="63">
        <v>961</v>
      </c>
      <c r="O54" s="63">
        <v>3652</v>
      </c>
      <c r="P54" s="59">
        <v>59.5</v>
      </c>
      <c r="Q54" s="59">
        <v>59.5</v>
      </c>
      <c r="R54" s="59">
        <v>27</v>
      </c>
      <c r="S54" s="59">
        <v>32.5</v>
      </c>
      <c r="T54" s="59"/>
      <c r="U54" s="59"/>
      <c r="V54" s="59"/>
      <c r="W54" s="63" t="s">
        <v>303</v>
      </c>
      <c r="X54" s="63" t="s">
        <v>46</v>
      </c>
      <c r="Y54" s="63"/>
      <c r="Z54" s="59" t="s">
        <v>89</v>
      </c>
      <c r="AA54" s="60"/>
    </row>
    <row r="55" s="5" customFormat="1" ht="130" customHeight="1" spans="1:27">
      <c r="A55" s="53" t="s">
        <v>309</v>
      </c>
      <c r="B55" s="63" t="s">
        <v>310</v>
      </c>
      <c r="C55" s="65" t="s">
        <v>311</v>
      </c>
      <c r="D55" s="53" t="s">
        <v>181</v>
      </c>
      <c r="E55" s="65" t="s">
        <v>312</v>
      </c>
      <c r="F55" s="62">
        <v>1</v>
      </c>
      <c r="G55" s="63" t="s">
        <v>294</v>
      </c>
      <c r="H55" s="63" t="s">
        <v>313</v>
      </c>
      <c r="I55" s="62" t="s">
        <v>44</v>
      </c>
      <c r="J55" s="62" t="s">
        <v>44</v>
      </c>
      <c r="K55" s="62" t="s">
        <v>44</v>
      </c>
      <c r="L55" s="62">
        <v>20</v>
      </c>
      <c r="M55" s="63">
        <v>85</v>
      </c>
      <c r="N55" s="63">
        <v>273</v>
      </c>
      <c r="O55" s="63">
        <v>810</v>
      </c>
      <c r="P55" s="59">
        <v>50</v>
      </c>
      <c r="Q55" s="59">
        <v>50</v>
      </c>
      <c r="R55" s="59">
        <v>25</v>
      </c>
      <c r="S55" s="59">
        <v>25</v>
      </c>
      <c r="T55" s="59"/>
      <c r="U55" s="59"/>
      <c r="V55" s="59"/>
      <c r="W55" s="63" t="s">
        <v>296</v>
      </c>
      <c r="X55" s="63" t="s">
        <v>46</v>
      </c>
      <c r="Y55" s="63"/>
      <c r="Z55" s="59" t="s">
        <v>297</v>
      </c>
      <c r="AA55" s="60"/>
    </row>
    <row r="56" s="5" customFormat="1" ht="119" customHeight="1" spans="1:27">
      <c r="A56" s="53" t="s">
        <v>314</v>
      </c>
      <c r="B56" s="63" t="s">
        <v>315</v>
      </c>
      <c r="C56" s="65" t="s">
        <v>316</v>
      </c>
      <c r="D56" s="53" t="s">
        <v>181</v>
      </c>
      <c r="E56" s="65" t="s">
        <v>317</v>
      </c>
      <c r="F56" s="62">
        <v>1</v>
      </c>
      <c r="G56" s="63" t="s">
        <v>112</v>
      </c>
      <c r="H56" s="63" t="s">
        <v>318</v>
      </c>
      <c r="I56" s="62" t="s">
        <v>44</v>
      </c>
      <c r="J56" s="62" t="s">
        <v>44</v>
      </c>
      <c r="K56" s="62" t="s">
        <v>44</v>
      </c>
      <c r="L56" s="62">
        <v>179</v>
      </c>
      <c r="M56" s="63">
        <v>566</v>
      </c>
      <c r="N56" s="63">
        <v>790</v>
      </c>
      <c r="O56" s="63">
        <v>2894</v>
      </c>
      <c r="P56" s="59">
        <v>59</v>
      </c>
      <c r="Q56" s="59">
        <v>59</v>
      </c>
      <c r="R56" s="59">
        <v>27</v>
      </c>
      <c r="S56" s="59">
        <v>32</v>
      </c>
      <c r="T56" s="59"/>
      <c r="U56" s="59"/>
      <c r="V56" s="59"/>
      <c r="W56" s="63" t="s">
        <v>114</v>
      </c>
      <c r="X56" s="63" t="s">
        <v>46</v>
      </c>
      <c r="Y56" s="63"/>
      <c r="Z56" s="59" t="s">
        <v>319</v>
      </c>
      <c r="AA56" s="60"/>
    </row>
    <row r="57" s="5" customFormat="1" ht="150" customHeight="1" spans="1:27">
      <c r="A57" s="53" t="s">
        <v>320</v>
      </c>
      <c r="B57" s="63" t="s">
        <v>321</v>
      </c>
      <c r="C57" s="65" t="s">
        <v>322</v>
      </c>
      <c r="D57" s="53" t="s">
        <v>181</v>
      </c>
      <c r="E57" s="65" t="s">
        <v>323</v>
      </c>
      <c r="F57" s="62">
        <v>1</v>
      </c>
      <c r="G57" s="63" t="s">
        <v>112</v>
      </c>
      <c r="H57" s="63" t="s">
        <v>324</v>
      </c>
      <c r="I57" s="62" t="s">
        <v>44</v>
      </c>
      <c r="J57" s="62" t="s">
        <v>44</v>
      </c>
      <c r="K57" s="62" t="s">
        <v>44</v>
      </c>
      <c r="L57" s="62">
        <v>130</v>
      </c>
      <c r="M57" s="63">
        <v>407</v>
      </c>
      <c r="N57" s="63">
        <v>614</v>
      </c>
      <c r="O57" s="63">
        <v>2345</v>
      </c>
      <c r="P57" s="59">
        <v>58</v>
      </c>
      <c r="Q57" s="59">
        <v>58</v>
      </c>
      <c r="R57" s="59">
        <v>27</v>
      </c>
      <c r="S57" s="59">
        <v>31</v>
      </c>
      <c r="T57" s="59"/>
      <c r="U57" s="59"/>
      <c r="V57" s="59"/>
      <c r="W57" s="63" t="s">
        <v>114</v>
      </c>
      <c r="X57" s="63" t="s">
        <v>46</v>
      </c>
      <c r="Y57" s="63"/>
      <c r="Z57" s="59" t="s">
        <v>319</v>
      </c>
      <c r="AA57" s="60"/>
    </row>
    <row r="58" s="9" customFormat="1" ht="37" customHeight="1" spans="1:27">
      <c r="A58" s="70" t="s">
        <v>325</v>
      </c>
      <c r="B58" s="71"/>
      <c r="C58" s="72"/>
      <c r="D58" s="70"/>
      <c r="E58" s="73"/>
      <c r="F58" s="74">
        <f>SUM(F59:F60)</f>
        <v>2</v>
      </c>
      <c r="G58" s="74"/>
      <c r="H58" s="74"/>
      <c r="I58" s="74"/>
      <c r="J58" s="74"/>
      <c r="K58" s="74"/>
      <c r="L58" s="74">
        <f t="shared" ref="L58:S58" si="5">SUM(L59:L60)</f>
        <v>107</v>
      </c>
      <c r="M58" s="74">
        <f t="shared" si="5"/>
        <v>360</v>
      </c>
      <c r="N58" s="74">
        <f t="shared" si="5"/>
        <v>965</v>
      </c>
      <c r="O58" s="74">
        <f t="shared" si="5"/>
        <v>3614</v>
      </c>
      <c r="P58" s="74">
        <f t="shared" si="5"/>
        <v>574.9</v>
      </c>
      <c r="Q58" s="74">
        <f t="shared" si="5"/>
        <v>574.9</v>
      </c>
      <c r="R58" s="74"/>
      <c r="S58" s="74">
        <f t="shared" si="5"/>
        <v>574.9</v>
      </c>
      <c r="T58" s="74"/>
      <c r="U58" s="74"/>
      <c r="V58" s="49"/>
      <c r="W58" s="70"/>
      <c r="X58" s="70"/>
      <c r="Y58" s="41"/>
      <c r="Z58" s="45"/>
      <c r="AA58" s="46"/>
    </row>
    <row r="59" s="5" customFormat="1" ht="113" customHeight="1" spans="1:27">
      <c r="A59" s="53" t="s">
        <v>326</v>
      </c>
      <c r="B59" s="58" t="s">
        <v>327</v>
      </c>
      <c r="C59" s="55" t="s">
        <v>328</v>
      </c>
      <c r="D59" s="53" t="s">
        <v>40</v>
      </c>
      <c r="E59" s="64" t="s">
        <v>329</v>
      </c>
      <c r="F59" s="67">
        <v>1</v>
      </c>
      <c r="G59" s="58" t="s">
        <v>53</v>
      </c>
      <c r="H59" s="58" t="s">
        <v>208</v>
      </c>
      <c r="I59" s="58" t="s">
        <v>44</v>
      </c>
      <c r="J59" s="58" t="s">
        <v>44</v>
      </c>
      <c r="K59" s="58" t="s">
        <v>44</v>
      </c>
      <c r="L59" s="58">
        <v>65</v>
      </c>
      <c r="M59" s="58">
        <v>245</v>
      </c>
      <c r="N59" s="58">
        <v>645</v>
      </c>
      <c r="O59" s="58">
        <v>2514</v>
      </c>
      <c r="P59" s="59">
        <f>Q59+V59</f>
        <v>424.7</v>
      </c>
      <c r="Q59" s="57">
        <f>R59+S59+T59+U59</f>
        <v>424.7</v>
      </c>
      <c r="R59" s="67"/>
      <c r="S59" s="67">
        <v>424.7</v>
      </c>
      <c r="T59" s="67"/>
      <c r="U59" s="66"/>
      <c r="V59" s="66"/>
      <c r="W59" s="58" t="s">
        <v>56</v>
      </c>
      <c r="X59" s="58" t="s">
        <v>330</v>
      </c>
      <c r="Y59" s="63" t="s">
        <v>159</v>
      </c>
      <c r="Z59" s="58" t="s">
        <v>57</v>
      </c>
      <c r="AA59" s="60"/>
    </row>
    <row r="60" s="5" customFormat="1" ht="107" customHeight="1" spans="1:27">
      <c r="A60" s="53" t="s">
        <v>331</v>
      </c>
      <c r="B60" s="58" t="s">
        <v>332</v>
      </c>
      <c r="C60" s="55" t="s">
        <v>333</v>
      </c>
      <c r="D60" s="53" t="s">
        <v>40</v>
      </c>
      <c r="E60" s="64" t="s">
        <v>334</v>
      </c>
      <c r="F60" s="67">
        <v>1</v>
      </c>
      <c r="G60" s="58" t="s">
        <v>42</v>
      </c>
      <c r="H60" s="58" t="s">
        <v>335</v>
      </c>
      <c r="I60" s="75" t="s">
        <v>44</v>
      </c>
      <c r="J60" s="61" t="s">
        <v>44</v>
      </c>
      <c r="K60" s="75" t="s">
        <v>44</v>
      </c>
      <c r="L60" s="76">
        <v>42</v>
      </c>
      <c r="M60" s="76">
        <v>115</v>
      </c>
      <c r="N60" s="76">
        <v>320</v>
      </c>
      <c r="O60" s="76">
        <v>1100</v>
      </c>
      <c r="P60" s="59">
        <f>Q60+V60</f>
        <v>150.2</v>
      </c>
      <c r="Q60" s="57">
        <f>R60+S60+T60+U60</f>
        <v>150.2</v>
      </c>
      <c r="R60" s="67"/>
      <c r="S60" s="67">
        <v>150.2</v>
      </c>
      <c r="T60" s="67"/>
      <c r="U60" s="66"/>
      <c r="V60" s="66"/>
      <c r="W60" s="58" t="s">
        <v>45</v>
      </c>
      <c r="X60" s="58" t="s">
        <v>330</v>
      </c>
      <c r="Y60" s="63" t="s">
        <v>159</v>
      </c>
      <c r="Z60" s="59" t="s">
        <v>48</v>
      </c>
      <c r="AA60" s="60"/>
    </row>
    <row r="61" s="5" customFormat="1" ht="29" customHeight="1" spans="1:27">
      <c r="A61" s="49" t="s">
        <v>336</v>
      </c>
      <c r="B61" s="45"/>
      <c r="C61" s="50"/>
      <c r="D61" s="45"/>
      <c r="E61" s="50"/>
      <c r="F61" s="51">
        <f>F62+F64</f>
        <v>5</v>
      </c>
      <c r="G61" s="51"/>
      <c r="H61" s="51"/>
      <c r="I61" s="51"/>
      <c r="J61" s="51"/>
      <c r="K61" s="51"/>
      <c r="L61" s="51">
        <f t="shared" ref="L61:S61" si="6">L62+L64</f>
        <v>551</v>
      </c>
      <c r="M61" s="51">
        <f t="shared" si="6"/>
        <v>1755</v>
      </c>
      <c r="N61" s="51">
        <f t="shared" si="6"/>
        <v>3328</v>
      </c>
      <c r="O61" s="51">
        <f t="shared" si="6"/>
        <v>12126</v>
      </c>
      <c r="P61" s="51">
        <f t="shared" si="6"/>
        <v>1380.642</v>
      </c>
      <c r="Q61" s="51">
        <f t="shared" si="6"/>
        <v>1380.642</v>
      </c>
      <c r="R61" s="51">
        <f t="shared" si="6"/>
        <v>919.6</v>
      </c>
      <c r="S61" s="51">
        <f t="shared" si="6"/>
        <v>461.042</v>
      </c>
      <c r="T61" s="51"/>
      <c r="U61" s="51"/>
      <c r="V61" s="45"/>
      <c r="W61" s="45"/>
      <c r="X61" s="45"/>
      <c r="Y61" s="45"/>
      <c r="Z61" s="45"/>
      <c r="AA61" s="46"/>
    </row>
    <row r="62" s="5" customFormat="1" ht="51" customHeight="1" spans="1:27">
      <c r="A62" s="49" t="s">
        <v>337</v>
      </c>
      <c r="B62" s="45"/>
      <c r="C62" s="50"/>
      <c r="D62" s="45"/>
      <c r="E62" s="50"/>
      <c r="F62" s="51">
        <f>SUM(F63:F63)</f>
        <v>1</v>
      </c>
      <c r="G62" s="51"/>
      <c r="H62" s="51"/>
      <c r="I62" s="52"/>
      <c r="J62" s="52"/>
      <c r="K62" s="52"/>
      <c r="L62" s="52">
        <f t="shared" ref="L62:O62" si="7">SUM(L63:L63)</f>
        <v>111</v>
      </c>
      <c r="M62" s="52">
        <f t="shared" si="7"/>
        <v>312</v>
      </c>
      <c r="N62" s="52">
        <f t="shared" si="7"/>
        <v>836</v>
      </c>
      <c r="O62" s="52">
        <f t="shared" si="7"/>
        <v>2921</v>
      </c>
      <c r="P62" s="59">
        <f t="shared" ref="P61:P85" si="8">Q62+V62</f>
        <v>180</v>
      </c>
      <c r="Q62" s="57">
        <f t="shared" ref="Q61:Q85" si="9">R62+S62+T62+U62</f>
        <v>180</v>
      </c>
      <c r="R62" s="52">
        <f>SUM(R63:R63)</f>
        <v>180</v>
      </c>
      <c r="S62" s="51"/>
      <c r="T62" s="51"/>
      <c r="U62" s="51"/>
      <c r="V62" s="51"/>
      <c r="W62" s="45"/>
      <c r="X62" s="45"/>
      <c r="Y62" s="45"/>
      <c r="Z62" s="45"/>
      <c r="AA62" s="46"/>
    </row>
    <row r="63" s="7" customFormat="1" ht="210" customHeight="1" spans="1:27">
      <c r="A63" s="53" t="s">
        <v>338</v>
      </c>
      <c r="B63" s="58" t="s">
        <v>339</v>
      </c>
      <c r="C63" s="55" t="s">
        <v>340</v>
      </c>
      <c r="D63" s="53" t="s">
        <v>40</v>
      </c>
      <c r="E63" s="55" t="s">
        <v>341</v>
      </c>
      <c r="F63" s="58">
        <v>1</v>
      </c>
      <c r="G63" s="58" t="s">
        <v>93</v>
      </c>
      <c r="H63" s="58" t="s">
        <v>342</v>
      </c>
      <c r="I63" s="58" t="s">
        <v>44</v>
      </c>
      <c r="J63" s="58" t="s">
        <v>44</v>
      </c>
      <c r="K63" s="58" t="s">
        <v>44</v>
      </c>
      <c r="L63" s="58">
        <v>111</v>
      </c>
      <c r="M63" s="58">
        <v>312</v>
      </c>
      <c r="N63" s="58">
        <v>836</v>
      </c>
      <c r="O63" s="58">
        <v>2921</v>
      </c>
      <c r="P63" s="59">
        <f t="shared" si="8"/>
        <v>180</v>
      </c>
      <c r="Q63" s="57">
        <f t="shared" si="9"/>
        <v>180</v>
      </c>
      <c r="R63" s="58">
        <v>180</v>
      </c>
      <c r="S63" s="58"/>
      <c r="T63" s="58"/>
      <c r="U63" s="58"/>
      <c r="V63" s="58"/>
      <c r="W63" s="58" t="s">
        <v>95</v>
      </c>
      <c r="X63" s="58" t="s">
        <v>46</v>
      </c>
      <c r="Y63" s="63" t="s">
        <v>343</v>
      </c>
      <c r="Z63" s="58" t="s">
        <v>96</v>
      </c>
      <c r="AA63" s="64"/>
    </row>
    <row r="64" s="5" customFormat="1" ht="29" customHeight="1" spans="1:27">
      <c r="A64" s="49" t="s">
        <v>344</v>
      </c>
      <c r="B64" s="70"/>
      <c r="C64" s="49"/>
      <c r="D64" s="70"/>
      <c r="E64" s="49"/>
      <c r="F64" s="74">
        <f t="shared" ref="F64:S64" si="10">SUM(F65:F68)</f>
        <v>4</v>
      </c>
      <c r="G64" s="74"/>
      <c r="H64" s="74"/>
      <c r="I64" s="74">
        <f t="shared" si="10"/>
        <v>0</v>
      </c>
      <c r="J64" s="74">
        <f t="shared" si="10"/>
        <v>0</v>
      </c>
      <c r="K64" s="74">
        <f t="shared" si="10"/>
        <v>0</v>
      </c>
      <c r="L64" s="74">
        <f t="shared" si="10"/>
        <v>440</v>
      </c>
      <c r="M64" s="74">
        <f t="shared" si="10"/>
        <v>1443</v>
      </c>
      <c r="N64" s="74">
        <f t="shared" si="10"/>
        <v>2492</v>
      </c>
      <c r="O64" s="74">
        <f t="shared" si="10"/>
        <v>9205</v>
      </c>
      <c r="P64" s="74">
        <f t="shared" si="10"/>
        <v>1200.642</v>
      </c>
      <c r="Q64" s="74">
        <f t="shared" si="10"/>
        <v>1200.642</v>
      </c>
      <c r="R64" s="74">
        <f t="shared" si="10"/>
        <v>739.6</v>
      </c>
      <c r="S64" s="74">
        <f t="shared" si="10"/>
        <v>461.042</v>
      </c>
      <c r="T64" s="74"/>
      <c r="U64" s="74"/>
      <c r="V64" s="49"/>
      <c r="W64" s="70"/>
      <c r="X64" s="70"/>
      <c r="Y64" s="70"/>
      <c r="Z64" s="70"/>
      <c r="AA64" s="46"/>
    </row>
    <row r="65" s="6" customFormat="1" ht="149" customHeight="1" spans="1:27">
      <c r="A65" s="53" t="s">
        <v>345</v>
      </c>
      <c r="B65" s="53" t="s">
        <v>346</v>
      </c>
      <c r="C65" s="65" t="s">
        <v>347</v>
      </c>
      <c r="D65" s="53" t="s">
        <v>40</v>
      </c>
      <c r="E65" s="66" t="s">
        <v>348</v>
      </c>
      <c r="F65" s="67">
        <v>1</v>
      </c>
      <c r="G65" s="53" t="s">
        <v>294</v>
      </c>
      <c r="H65" s="53" t="s">
        <v>295</v>
      </c>
      <c r="I65" s="53" t="s">
        <v>55</v>
      </c>
      <c r="J65" s="53" t="s">
        <v>44</v>
      </c>
      <c r="K65" s="53" t="s">
        <v>44</v>
      </c>
      <c r="L65" s="53" t="s">
        <v>349</v>
      </c>
      <c r="M65" s="53" t="s">
        <v>350</v>
      </c>
      <c r="N65" s="53" t="s">
        <v>351</v>
      </c>
      <c r="O65" s="53" t="s">
        <v>352</v>
      </c>
      <c r="P65" s="59">
        <f t="shared" si="8"/>
        <v>150</v>
      </c>
      <c r="Q65" s="57">
        <f t="shared" si="9"/>
        <v>150</v>
      </c>
      <c r="R65" s="67"/>
      <c r="S65" s="67">
        <v>150</v>
      </c>
      <c r="T65" s="66"/>
      <c r="U65" s="53"/>
      <c r="V65" s="66"/>
      <c r="W65" s="53" t="s">
        <v>296</v>
      </c>
      <c r="X65" s="53" t="s">
        <v>46</v>
      </c>
      <c r="Y65" s="63" t="s">
        <v>343</v>
      </c>
      <c r="Z65" s="53" t="s">
        <v>297</v>
      </c>
      <c r="AA65" s="60"/>
    </row>
    <row r="66" s="6" customFormat="1" ht="112" customHeight="1" spans="1:27">
      <c r="A66" s="53" t="s">
        <v>353</v>
      </c>
      <c r="B66" s="54" t="s">
        <v>354</v>
      </c>
      <c r="C66" s="56" t="s">
        <v>355</v>
      </c>
      <c r="D66" s="53" t="s">
        <v>40</v>
      </c>
      <c r="E66" s="56" t="s">
        <v>356</v>
      </c>
      <c r="F66" s="58">
        <v>1</v>
      </c>
      <c r="G66" s="58" t="s">
        <v>42</v>
      </c>
      <c r="H66" s="58" t="s">
        <v>357</v>
      </c>
      <c r="I66" s="58" t="s">
        <v>44</v>
      </c>
      <c r="J66" s="58" t="s">
        <v>44</v>
      </c>
      <c r="K66" s="58" t="s">
        <v>44</v>
      </c>
      <c r="L66" s="58">
        <v>114</v>
      </c>
      <c r="M66" s="58">
        <v>358</v>
      </c>
      <c r="N66" s="58">
        <v>962</v>
      </c>
      <c r="O66" s="58">
        <v>3598</v>
      </c>
      <c r="P66" s="59">
        <f t="shared" si="8"/>
        <v>240</v>
      </c>
      <c r="Q66" s="57">
        <f t="shared" si="9"/>
        <v>240</v>
      </c>
      <c r="R66" s="58"/>
      <c r="S66" s="58">
        <v>240</v>
      </c>
      <c r="T66" s="58"/>
      <c r="U66" s="58"/>
      <c r="V66" s="58"/>
      <c r="W66" s="58" t="s">
        <v>45</v>
      </c>
      <c r="X66" s="58" t="s">
        <v>46</v>
      </c>
      <c r="Y66" s="53" t="s">
        <v>136</v>
      </c>
      <c r="Z66" s="59" t="s">
        <v>48</v>
      </c>
      <c r="AA66" s="59"/>
    </row>
    <row r="67" s="6" customFormat="1" ht="247" customHeight="1" spans="1:27">
      <c r="A67" s="53" t="s">
        <v>358</v>
      </c>
      <c r="B67" s="63" t="s">
        <v>359</v>
      </c>
      <c r="C67" s="66" t="s">
        <v>360</v>
      </c>
      <c r="D67" s="53" t="s">
        <v>40</v>
      </c>
      <c r="E67" s="66" t="s">
        <v>361</v>
      </c>
      <c r="F67" s="62">
        <v>1</v>
      </c>
      <c r="G67" s="63" t="s">
        <v>62</v>
      </c>
      <c r="H67" s="63" t="s">
        <v>362</v>
      </c>
      <c r="I67" s="53" t="s">
        <v>55</v>
      </c>
      <c r="J67" s="53" t="s">
        <v>44</v>
      </c>
      <c r="K67" s="53" t="s">
        <v>44</v>
      </c>
      <c r="L67" s="53">
        <v>254</v>
      </c>
      <c r="M67" s="53">
        <v>865</v>
      </c>
      <c r="N67" s="53">
        <v>900</v>
      </c>
      <c r="O67" s="53">
        <v>3213</v>
      </c>
      <c r="P67" s="59">
        <f t="shared" si="8"/>
        <v>15.642</v>
      </c>
      <c r="Q67" s="57">
        <f t="shared" si="9"/>
        <v>15.642</v>
      </c>
      <c r="R67" s="59"/>
      <c r="S67" s="59">
        <v>15.642</v>
      </c>
      <c r="T67" s="59"/>
      <c r="U67" s="59"/>
      <c r="V67" s="59"/>
      <c r="W67" s="63" t="s">
        <v>64</v>
      </c>
      <c r="X67" s="63" t="s">
        <v>46</v>
      </c>
      <c r="Y67" s="58" t="s">
        <v>363</v>
      </c>
      <c r="Z67" s="63" t="s">
        <v>65</v>
      </c>
      <c r="AA67" s="60"/>
    </row>
    <row r="68" s="5" customFormat="1" ht="102" customHeight="1" spans="1:27">
      <c r="A68" s="53" t="s">
        <v>364</v>
      </c>
      <c r="B68" s="53" t="s">
        <v>365</v>
      </c>
      <c r="C68" s="65" t="s">
        <v>366</v>
      </c>
      <c r="D68" s="53" t="s">
        <v>40</v>
      </c>
      <c r="E68" s="66" t="s">
        <v>367</v>
      </c>
      <c r="F68" s="67">
        <v>1</v>
      </c>
      <c r="G68" s="53" t="s">
        <v>86</v>
      </c>
      <c r="H68" s="53" t="s">
        <v>368</v>
      </c>
      <c r="I68" s="53" t="s">
        <v>44</v>
      </c>
      <c r="J68" s="53" t="s">
        <v>44</v>
      </c>
      <c r="K68" s="53" t="s">
        <v>44</v>
      </c>
      <c r="L68" s="53">
        <v>72</v>
      </c>
      <c r="M68" s="53">
        <v>220</v>
      </c>
      <c r="N68" s="67">
        <v>630</v>
      </c>
      <c r="O68" s="53">
        <v>2394</v>
      </c>
      <c r="P68" s="59">
        <f t="shared" si="8"/>
        <v>795</v>
      </c>
      <c r="Q68" s="57">
        <f t="shared" si="9"/>
        <v>795</v>
      </c>
      <c r="R68" s="67">
        <v>739.6</v>
      </c>
      <c r="S68" s="67">
        <v>55.4</v>
      </c>
      <c r="T68" s="66"/>
      <c r="U68" s="66"/>
      <c r="V68" s="66"/>
      <c r="W68" s="53" t="s">
        <v>88</v>
      </c>
      <c r="X68" s="53" t="s">
        <v>46</v>
      </c>
      <c r="Y68" s="63" t="s">
        <v>136</v>
      </c>
      <c r="Z68" s="53" t="s">
        <v>89</v>
      </c>
      <c r="AA68" s="60"/>
    </row>
    <row r="69" s="9" customFormat="1" ht="31" customHeight="1" spans="1:27">
      <c r="A69" s="49" t="s">
        <v>369</v>
      </c>
      <c r="B69" s="70"/>
      <c r="C69" s="77"/>
      <c r="D69" s="70"/>
      <c r="E69" s="49"/>
      <c r="F69" s="74">
        <f>F70</f>
        <v>1</v>
      </c>
      <c r="G69" s="70"/>
      <c r="H69" s="70"/>
      <c r="I69" s="70"/>
      <c r="J69" s="70"/>
      <c r="K69" s="70"/>
      <c r="L69" s="74">
        <f t="shared" ref="L69:S69" si="11">L70</f>
        <v>75</v>
      </c>
      <c r="M69" s="74">
        <f t="shared" si="11"/>
        <v>253</v>
      </c>
      <c r="N69" s="74">
        <f t="shared" si="11"/>
        <v>840</v>
      </c>
      <c r="O69" s="74">
        <f t="shared" si="11"/>
        <v>3230</v>
      </c>
      <c r="P69" s="74">
        <f t="shared" si="11"/>
        <v>415</v>
      </c>
      <c r="Q69" s="74">
        <f t="shared" si="11"/>
        <v>415</v>
      </c>
      <c r="R69" s="74"/>
      <c r="S69" s="74">
        <f t="shared" si="11"/>
        <v>415</v>
      </c>
      <c r="T69" s="49"/>
      <c r="U69" s="49"/>
      <c r="V69" s="49"/>
      <c r="W69" s="70"/>
      <c r="X69" s="70"/>
      <c r="Y69" s="41"/>
      <c r="Z69" s="70"/>
      <c r="AA69" s="46"/>
    </row>
    <row r="70" s="9" customFormat="1" ht="28" customHeight="1" spans="1:27">
      <c r="A70" s="49" t="s">
        <v>370</v>
      </c>
      <c r="B70" s="70"/>
      <c r="C70" s="77"/>
      <c r="D70" s="70"/>
      <c r="E70" s="49"/>
      <c r="F70" s="74">
        <v>1</v>
      </c>
      <c r="G70" s="53"/>
      <c r="H70" s="53"/>
      <c r="I70" s="53"/>
      <c r="J70" s="53"/>
      <c r="K70" s="53"/>
      <c r="L70" s="53">
        <v>75</v>
      </c>
      <c r="M70" s="53">
        <v>253</v>
      </c>
      <c r="N70" s="53">
        <v>840</v>
      </c>
      <c r="O70" s="53">
        <v>3230</v>
      </c>
      <c r="P70" s="53">
        <f>Q70+V70</f>
        <v>415</v>
      </c>
      <c r="Q70" s="53">
        <f>R70+S70+T70+U70</f>
        <v>415</v>
      </c>
      <c r="R70" s="53"/>
      <c r="S70" s="53">
        <v>415</v>
      </c>
      <c r="T70" s="49"/>
      <c r="U70" s="49"/>
      <c r="V70" s="49"/>
      <c r="W70" s="70"/>
      <c r="X70" s="70"/>
      <c r="Y70" s="41"/>
      <c r="Z70" s="70"/>
      <c r="AA70" s="46"/>
    </row>
    <row r="71" s="5" customFormat="1" ht="115" customHeight="1" spans="1:27">
      <c r="A71" s="53" t="s">
        <v>371</v>
      </c>
      <c r="B71" s="53" t="s">
        <v>372</v>
      </c>
      <c r="C71" s="65" t="s">
        <v>373</v>
      </c>
      <c r="D71" s="53" t="s">
        <v>40</v>
      </c>
      <c r="E71" s="66" t="s">
        <v>374</v>
      </c>
      <c r="F71" s="67">
        <v>1</v>
      </c>
      <c r="G71" s="53" t="s">
        <v>42</v>
      </c>
      <c r="H71" s="53" t="s">
        <v>375</v>
      </c>
      <c r="I71" s="53" t="s">
        <v>44</v>
      </c>
      <c r="J71" s="53" t="s">
        <v>44</v>
      </c>
      <c r="K71" s="53" t="s">
        <v>44</v>
      </c>
      <c r="L71" s="53">
        <v>75</v>
      </c>
      <c r="M71" s="53">
        <v>253</v>
      </c>
      <c r="N71" s="53">
        <v>840</v>
      </c>
      <c r="O71" s="53">
        <v>3230</v>
      </c>
      <c r="P71" s="53">
        <f t="shared" si="8"/>
        <v>415</v>
      </c>
      <c r="Q71" s="53">
        <f t="shared" si="9"/>
        <v>415</v>
      </c>
      <c r="R71" s="53"/>
      <c r="S71" s="53">
        <v>415</v>
      </c>
      <c r="T71" s="66"/>
      <c r="U71" s="66"/>
      <c r="V71" s="66"/>
      <c r="W71" s="53" t="s">
        <v>45</v>
      </c>
      <c r="X71" s="53" t="s">
        <v>46</v>
      </c>
      <c r="Y71" s="63" t="s">
        <v>136</v>
      </c>
      <c r="Z71" s="59" t="s">
        <v>48</v>
      </c>
      <c r="AA71" s="60"/>
    </row>
    <row r="72" s="7" customFormat="1" ht="29" customHeight="1" spans="1:27">
      <c r="A72" s="47" t="s">
        <v>376</v>
      </c>
      <c r="B72" s="42"/>
      <c r="C72" s="43"/>
      <c r="D72" s="42"/>
      <c r="E72" s="43"/>
      <c r="F72" s="51">
        <f>F73</f>
        <v>1</v>
      </c>
      <c r="G72" s="51"/>
      <c r="H72" s="51"/>
      <c r="I72" s="51"/>
      <c r="J72" s="51"/>
      <c r="K72" s="51"/>
      <c r="L72" s="51" t="str">
        <f t="shared" ref="L72:Q72" si="12">L73</f>
        <v>814</v>
      </c>
      <c r="M72" s="51" t="str">
        <f t="shared" si="12"/>
        <v>2405</v>
      </c>
      <c r="N72" s="51" t="str">
        <f t="shared" si="12"/>
        <v>22202</v>
      </c>
      <c r="O72" s="51" t="str">
        <f t="shared" si="12"/>
        <v>73152</v>
      </c>
      <c r="P72" s="51">
        <f t="shared" si="12"/>
        <v>274</v>
      </c>
      <c r="Q72" s="51">
        <f t="shared" si="12"/>
        <v>274</v>
      </c>
      <c r="R72" s="51"/>
      <c r="S72" s="51"/>
      <c r="T72" s="51">
        <f t="shared" ref="T72:T76" si="13">T73</f>
        <v>274</v>
      </c>
      <c r="U72" s="51"/>
      <c r="V72" s="42"/>
      <c r="W72" s="42"/>
      <c r="X72" s="42"/>
      <c r="Y72" s="42"/>
      <c r="Z72" s="42"/>
      <c r="AA72" s="48"/>
    </row>
    <row r="73" s="7" customFormat="1" ht="29" customHeight="1" spans="1:27">
      <c r="A73" s="49" t="s">
        <v>377</v>
      </c>
      <c r="B73" s="42"/>
      <c r="C73" s="43"/>
      <c r="D73" s="42"/>
      <c r="E73" s="43"/>
      <c r="F73" s="44">
        <f>F74</f>
        <v>1</v>
      </c>
      <c r="G73" s="44"/>
      <c r="H73" s="44"/>
      <c r="I73" s="44"/>
      <c r="J73" s="44"/>
      <c r="K73" s="44"/>
      <c r="L73" s="44" t="str">
        <f t="shared" ref="L73:Q73" si="14">L74</f>
        <v>814</v>
      </c>
      <c r="M73" s="44" t="str">
        <f t="shared" si="14"/>
        <v>2405</v>
      </c>
      <c r="N73" s="44" t="str">
        <f t="shared" si="14"/>
        <v>22202</v>
      </c>
      <c r="O73" s="44" t="str">
        <f t="shared" si="14"/>
        <v>73152</v>
      </c>
      <c r="P73" s="44">
        <f t="shared" si="14"/>
        <v>274</v>
      </c>
      <c r="Q73" s="44">
        <f t="shared" si="14"/>
        <v>274</v>
      </c>
      <c r="R73" s="44"/>
      <c r="S73" s="44"/>
      <c r="T73" s="44">
        <f t="shared" si="13"/>
        <v>274</v>
      </c>
      <c r="U73" s="44"/>
      <c r="V73" s="42"/>
      <c r="W73" s="42"/>
      <c r="X73" s="42"/>
      <c r="Y73" s="42"/>
      <c r="Z73" s="42"/>
      <c r="AA73" s="48"/>
    </row>
    <row r="74" s="7" customFormat="1" ht="114" customHeight="1" spans="1:27">
      <c r="A74" s="53" t="s">
        <v>378</v>
      </c>
      <c r="B74" s="53" t="s">
        <v>379</v>
      </c>
      <c r="C74" s="66" t="s">
        <v>380</v>
      </c>
      <c r="D74" s="53" t="s">
        <v>381</v>
      </c>
      <c r="E74" s="66" t="s">
        <v>382</v>
      </c>
      <c r="F74" s="67">
        <v>1</v>
      </c>
      <c r="G74" s="67" t="s">
        <v>383</v>
      </c>
      <c r="H74" s="67" t="s">
        <v>384</v>
      </c>
      <c r="I74" s="53" t="s">
        <v>44</v>
      </c>
      <c r="J74" s="53" t="s">
        <v>44</v>
      </c>
      <c r="K74" s="53" t="s">
        <v>44</v>
      </c>
      <c r="L74" s="53" t="s">
        <v>385</v>
      </c>
      <c r="M74" s="53" t="s">
        <v>386</v>
      </c>
      <c r="N74" s="53" t="s">
        <v>387</v>
      </c>
      <c r="O74" s="53" t="s">
        <v>388</v>
      </c>
      <c r="P74" s="59">
        <f t="shared" si="8"/>
        <v>274</v>
      </c>
      <c r="Q74" s="57">
        <f t="shared" si="9"/>
        <v>274</v>
      </c>
      <c r="R74" s="53"/>
      <c r="S74" s="67"/>
      <c r="T74" s="67">
        <v>274</v>
      </c>
      <c r="U74" s="53"/>
      <c r="V74" s="53"/>
      <c r="W74" s="53" t="s">
        <v>389</v>
      </c>
      <c r="X74" s="53" t="s">
        <v>46</v>
      </c>
      <c r="Y74" s="53" t="s">
        <v>390</v>
      </c>
      <c r="Z74" s="53" t="s">
        <v>391</v>
      </c>
      <c r="AA74" s="64"/>
    </row>
    <row r="75" s="7" customFormat="1" ht="30" customHeight="1" spans="1:27">
      <c r="A75" s="47" t="s">
        <v>392</v>
      </c>
      <c r="B75" s="42"/>
      <c r="C75" s="43"/>
      <c r="D75" s="42"/>
      <c r="E75" s="43"/>
      <c r="F75" s="44">
        <f>F76+F85</f>
        <v>8</v>
      </c>
      <c r="G75" s="44"/>
      <c r="H75" s="44"/>
      <c r="I75" s="44"/>
      <c r="J75" s="44"/>
      <c r="K75" s="44"/>
      <c r="L75" s="44">
        <f>L76+L85</f>
        <v>1936</v>
      </c>
      <c r="M75" s="44">
        <f>M76+M85</f>
        <v>6740</v>
      </c>
      <c r="N75" s="44">
        <f t="shared" ref="N75:U75" si="15">N76+N85</f>
        <v>7083</v>
      </c>
      <c r="O75" s="44">
        <f t="shared" si="15"/>
        <v>27983</v>
      </c>
      <c r="P75" s="44">
        <f t="shared" si="15"/>
        <v>504.9638</v>
      </c>
      <c r="Q75" s="44">
        <f t="shared" si="15"/>
        <v>504.9638</v>
      </c>
      <c r="R75" s="44"/>
      <c r="S75" s="44">
        <f t="shared" si="15"/>
        <v>299.378</v>
      </c>
      <c r="T75" s="44">
        <f t="shared" si="15"/>
        <v>90</v>
      </c>
      <c r="U75" s="44">
        <f t="shared" si="15"/>
        <v>115.5858</v>
      </c>
      <c r="V75" s="42"/>
      <c r="W75" s="42"/>
      <c r="X75" s="42"/>
      <c r="Y75" s="42"/>
      <c r="Z75" s="42"/>
      <c r="AA75" s="48"/>
    </row>
    <row r="76" s="7" customFormat="1" ht="55" customHeight="1" spans="1:27">
      <c r="A76" s="49" t="s">
        <v>393</v>
      </c>
      <c r="B76" s="42"/>
      <c r="C76" s="43"/>
      <c r="D76" s="42"/>
      <c r="E76" s="43"/>
      <c r="F76" s="44">
        <f>F77</f>
        <v>7</v>
      </c>
      <c r="G76" s="44"/>
      <c r="H76" s="44"/>
      <c r="I76" s="44"/>
      <c r="J76" s="44"/>
      <c r="K76" s="44"/>
      <c r="L76" s="44">
        <f>L77</f>
        <v>1877</v>
      </c>
      <c r="M76" s="44">
        <f>M77</f>
        <v>6541</v>
      </c>
      <c r="N76" s="44">
        <f t="shared" ref="N76:U76" si="16">N77</f>
        <v>6642</v>
      </c>
      <c r="O76" s="44">
        <f t="shared" si="16"/>
        <v>26366</v>
      </c>
      <c r="P76" s="44">
        <f t="shared" si="16"/>
        <v>485.4638</v>
      </c>
      <c r="Q76" s="44">
        <f t="shared" si="16"/>
        <v>485.4638</v>
      </c>
      <c r="R76" s="44"/>
      <c r="S76" s="44">
        <f t="shared" si="16"/>
        <v>299.378</v>
      </c>
      <c r="T76" s="44">
        <f t="shared" si="16"/>
        <v>70.5</v>
      </c>
      <c r="U76" s="44">
        <f t="shared" si="16"/>
        <v>115.5858</v>
      </c>
      <c r="V76" s="42"/>
      <c r="W76" s="42"/>
      <c r="X76" s="42"/>
      <c r="Y76" s="42"/>
      <c r="Z76" s="42"/>
      <c r="AA76" s="48"/>
    </row>
    <row r="77" s="7" customFormat="1" ht="62" customHeight="1" spans="1:27">
      <c r="A77" s="49" t="s">
        <v>394</v>
      </c>
      <c r="B77" s="42"/>
      <c r="C77" s="43"/>
      <c r="D77" s="42"/>
      <c r="E77" s="43"/>
      <c r="F77" s="44">
        <f>SUM(F78:F84)</f>
        <v>7</v>
      </c>
      <c r="G77" s="44"/>
      <c r="H77" s="44"/>
      <c r="I77" s="44"/>
      <c r="J77" s="44"/>
      <c r="K77" s="44"/>
      <c r="L77" s="44">
        <f>SUM(L78:L84)</f>
        <v>1877</v>
      </c>
      <c r="M77" s="44">
        <f t="shared" ref="L77:U77" si="17">SUM(M78:M84)</f>
        <v>6541</v>
      </c>
      <c r="N77" s="44">
        <f t="shared" si="17"/>
        <v>6642</v>
      </c>
      <c r="O77" s="44">
        <f t="shared" si="17"/>
        <v>26366</v>
      </c>
      <c r="P77" s="44">
        <f t="shared" si="17"/>
        <v>485.4638</v>
      </c>
      <c r="Q77" s="44">
        <f t="shared" si="17"/>
        <v>485.4638</v>
      </c>
      <c r="R77" s="44"/>
      <c r="S77" s="44">
        <f t="shared" si="17"/>
        <v>299.378</v>
      </c>
      <c r="T77" s="44">
        <f t="shared" si="17"/>
        <v>70.5</v>
      </c>
      <c r="U77" s="44">
        <f t="shared" si="17"/>
        <v>115.5858</v>
      </c>
      <c r="V77" s="44"/>
      <c r="W77" s="42"/>
      <c r="X77" s="42"/>
      <c r="Y77" s="42"/>
      <c r="Z77" s="42"/>
      <c r="AA77" s="48"/>
    </row>
    <row r="78" s="5" customFormat="1" ht="63" customHeight="1" spans="1:27">
      <c r="A78" s="53" t="s">
        <v>395</v>
      </c>
      <c r="B78" s="58" t="s">
        <v>396</v>
      </c>
      <c r="C78" s="55" t="s">
        <v>397</v>
      </c>
      <c r="D78" s="53" t="s">
        <v>40</v>
      </c>
      <c r="E78" s="55" t="s">
        <v>398</v>
      </c>
      <c r="F78" s="59">
        <v>1</v>
      </c>
      <c r="G78" s="58" t="s">
        <v>127</v>
      </c>
      <c r="H78" s="58" t="s">
        <v>399</v>
      </c>
      <c r="I78" s="59" t="s">
        <v>44</v>
      </c>
      <c r="J78" s="59" t="s">
        <v>44</v>
      </c>
      <c r="K78" s="59" t="s">
        <v>44</v>
      </c>
      <c r="L78" s="58">
        <v>162</v>
      </c>
      <c r="M78" s="58">
        <v>541</v>
      </c>
      <c r="N78" s="58">
        <v>1057</v>
      </c>
      <c r="O78" s="58">
        <v>4572</v>
      </c>
      <c r="P78" s="59">
        <f t="shared" si="8"/>
        <v>99.4858</v>
      </c>
      <c r="Q78" s="57">
        <f t="shared" si="9"/>
        <v>99.4858</v>
      </c>
      <c r="R78" s="59"/>
      <c r="S78" s="59"/>
      <c r="T78" s="59"/>
      <c r="U78" s="59">
        <v>99.4858</v>
      </c>
      <c r="V78" s="60"/>
      <c r="W78" s="58" t="s">
        <v>129</v>
      </c>
      <c r="X78" s="58" t="s">
        <v>400</v>
      </c>
      <c r="Y78" s="63" t="s">
        <v>136</v>
      </c>
      <c r="Z78" s="59" t="s">
        <v>130</v>
      </c>
      <c r="AA78" s="60"/>
    </row>
    <row r="79" s="5" customFormat="1" ht="91" customHeight="1" spans="1:27">
      <c r="A79" s="53" t="s">
        <v>401</v>
      </c>
      <c r="B79" s="58" t="s">
        <v>402</v>
      </c>
      <c r="C79" s="55" t="s">
        <v>403</v>
      </c>
      <c r="D79" s="53" t="s">
        <v>40</v>
      </c>
      <c r="E79" s="55" t="s">
        <v>404</v>
      </c>
      <c r="F79" s="59">
        <v>1</v>
      </c>
      <c r="G79" s="58" t="s">
        <v>53</v>
      </c>
      <c r="H79" s="58" t="s">
        <v>152</v>
      </c>
      <c r="I79" s="58" t="s">
        <v>44</v>
      </c>
      <c r="J79" s="58" t="s">
        <v>44</v>
      </c>
      <c r="K79" s="58" t="s">
        <v>44</v>
      </c>
      <c r="L79" s="58">
        <v>226</v>
      </c>
      <c r="M79" s="58">
        <v>511</v>
      </c>
      <c r="N79" s="58">
        <v>950</v>
      </c>
      <c r="O79" s="58">
        <v>3672</v>
      </c>
      <c r="P79" s="59">
        <f t="shared" si="8"/>
        <v>99.45</v>
      </c>
      <c r="Q79" s="57">
        <f t="shared" si="9"/>
        <v>99.45</v>
      </c>
      <c r="R79" s="59"/>
      <c r="S79" s="59">
        <v>83.35</v>
      </c>
      <c r="T79" s="59"/>
      <c r="U79" s="59">
        <v>16.1</v>
      </c>
      <c r="V79" s="60"/>
      <c r="W79" s="58" t="s">
        <v>56</v>
      </c>
      <c r="X79" s="53" t="s">
        <v>46</v>
      </c>
      <c r="Y79" s="63" t="s">
        <v>136</v>
      </c>
      <c r="Z79" s="59" t="s">
        <v>57</v>
      </c>
      <c r="AA79" s="64" t="s">
        <v>405</v>
      </c>
    </row>
    <row r="80" s="5" customFormat="1" ht="91" customHeight="1" spans="1:27">
      <c r="A80" s="53" t="s">
        <v>406</v>
      </c>
      <c r="B80" s="58" t="s">
        <v>407</v>
      </c>
      <c r="C80" s="55" t="s">
        <v>403</v>
      </c>
      <c r="D80" s="53" t="s">
        <v>40</v>
      </c>
      <c r="E80" s="55" t="s">
        <v>408</v>
      </c>
      <c r="F80" s="59">
        <v>1</v>
      </c>
      <c r="G80" s="58" t="s">
        <v>53</v>
      </c>
      <c r="H80" s="58" t="s">
        <v>409</v>
      </c>
      <c r="I80" s="59" t="s">
        <v>55</v>
      </c>
      <c r="J80" s="58" t="s">
        <v>44</v>
      </c>
      <c r="K80" s="58" t="s">
        <v>44</v>
      </c>
      <c r="L80" s="58">
        <v>643</v>
      </c>
      <c r="M80" s="58">
        <v>2463</v>
      </c>
      <c r="N80" s="58">
        <v>1276</v>
      </c>
      <c r="O80" s="58">
        <v>4874</v>
      </c>
      <c r="P80" s="59">
        <f t="shared" si="8"/>
        <v>99.45</v>
      </c>
      <c r="Q80" s="57">
        <f t="shared" si="9"/>
        <v>99.45</v>
      </c>
      <c r="R80" s="59"/>
      <c r="S80" s="59">
        <v>99.45</v>
      </c>
      <c r="T80" s="59"/>
      <c r="U80" s="59"/>
      <c r="V80" s="60"/>
      <c r="W80" s="58" t="s">
        <v>56</v>
      </c>
      <c r="X80" s="53" t="s">
        <v>46</v>
      </c>
      <c r="Y80" s="63" t="s">
        <v>136</v>
      </c>
      <c r="Z80" s="59" t="s">
        <v>57</v>
      </c>
      <c r="AA80" s="64" t="s">
        <v>405</v>
      </c>
    </row>
    <row r="81" s="5" customFormat="1" ht="91" customHeight="1" spans="1:27">
      <c r="A81" s="53" t="s">
        <v>410</v>
      </c>
      <c r="B81" s="58" t="s">
        <v>411</v>
      </c>
      <c r="C81" s="58" t="s">
        <v>412</v>
      </c>
      <c r="D81" s="53" t="s">
        <v>40</v>
      </c>
      <c r="E81" s="64" t="s">
        <v>413</v>
      </c>
      <c r="F81" s="58">
        <v>1</v>
      </c>
      <c r="G81" s="58" t="s">
        <v>53</v>
      </c>
      <c r="H81" s="58" t="s">
        <v>414</v>
      </c>
      <c r="I81" s="58" t="s">
        <v>55</v>
      </c>
      <c r="J81" s="58" t="s">
        <v>44</v>
      </c>
      <c r="K81" s="58" t="s">
        <v>44</v>
      </c>
      <c r="L81" s="58">
        <v>268</v>
      </c>
      <c r="M81" s="58">
        <v>874</v>
      </c>
      <c r="N81" s="58">
        <v>950</v>
      </c>
      <c r="O81" s="58">
        <v>3520</v>
      </c>
      <c r="P81" s="59">
        <f t="shared" si="8"/>
        <v>95.608</v>
      </c>
      <c r="Q81" s="57">
        <f t="shared" si="9"/>
        <v>95.608</v>
      </c>
      <c r="R81" s="59"/>
      <c r="S81" s="58">
        <v>25.108</v>
      </c>
      <c r="T81" s="59">
        <v>70.5</v>
      </c>
      <c r="U81" s="58"/>
      <c r="V81" s="60"/>
      <c r="W81" s="58" t="s">
        <v>56</v>
      </c>
      <c r="X81" s="53" t="s">
        <v>46</v>
      </c>
      <c r="Y81" s="63" t="s">
        <v>136</v>
      </c>
      <c r="Z81" s="59" t="s">
        <v>57</v>
      </c>
      <c r="AA81" s="64" t="s">
        <v>405</v>
      </c>
    </row>
    <row r="82" s="5" customFormat="1" ht="90" customHeight="1" spans="1:27">
      <c r="A82" s="53" t="s">
        <v>415</v>
      </c>
      <c r="B82" s="58" t="s">
        <v>416</v>
      </c>
      <c r="C82" s="58" t="s">
        <v>417</v>
      </c>
      <c r="D82" s="53" t="s">
        <v>40</v>
      </c>
      <c r="E82" s="64" t="s">
        <v>418</v>
      </c>
      <c r="F82" s="58">
        <v>1</v>
      </c>
      <c r="G82" s="58" t="s">
        <v>53</v>
      </c>
      <c r="H82" s="58" t="s">
        <v>174</v>
      </c>
      <c r="I82" s="58" t="s">
        <v>55</v>
      </c>
      <c r="J82" s="58" t="s">
        <v>44</v>
      </c>
      <c r="K82" s="58" t="s">
        <v>44</v>
      </c>
      <c r="L82" s="58">
        <v>274</v>
      </c>
      <c r="M82" s="58">
        <v>1035</v>
      </c>
      <c r="N82" s="58">
        <v>1026</v>
      </c>
      <c r="O82" s="58">
        <v>4112</v>
      </c>
      <c r="P82" s="59">
        <f t="shared" si="8"/>
        <v>50.52</v>
      </c>
      <c r="Q82" s="57">
        <f t="shared" si="9"/>
        <v>50.52</v>
      </c>
      <c r="R82" s="59"/>
      <c r="S82" s="58">
        <v>50.52</v>
      </c>
      <c r="T82" s="59"/>
      <c r="U82" s="58"/>
      <c r="V82" s="60"/>
      <c r="W82" s="58" t="s">
        <v>56</v>
      </c>
      <c r="X82" s="53" t="s">
        <v>46</v>
      </c>
      <c r="Y82" s="63" t="s">
        <v>136</v>
      </c>
      <c r="Z82" s="59" t="s">
        <v>57</v>
      </c>
      <c r="AA82" s="64" t="s">
        <v>405</v>
      </c>
    </row>
    <row r="83" s="5" customFormat="1" ht="90" customHeight="1" spans="1:27">
      <c r="A83" s="53" t="s">
        <v>419</v>
      </c>
      <c r="B83" s="58" t="s">
        <v>420</v>
      </c>
      <c r="C83" s="58" t="s">
        <v>421</v>
      </c>
      <c r="D83" s="53" t="s">
        <v>40</v>
      </c>
      <c r="E83" s="64" t="s">
        <v>422</v>
      </c>
      <c r="F83" s="58">
        <v>1</v>
      </c>
      <c r="G83" s="58" t="s">
        <v>53</v>
      </c>
      <c r="H83" s="58" t="s">
        <v>423</v>
      </c>
      <c r="I83" s="58" t="s">
        <v>55</v>
      </c>
      <c r="J83" s="58" t="s">
        <v>44</v>
      </c>
      <c r="K83" s="58" t="s">
        <v>44</v>
      </c>
      <c r="L83" s="58">
        <v>217</v>
      </c>
      <c r="M83" s="58">
        <v>827</v>
      </c>
      <c r="N83" s="58">
        <v>646</v>
      </c>
      <c r="O83" s="58">
        <v>2540</v>
      </c>
      <c r="P83" s="59">
        <f t="shared" si="8"/>
        <v>23.4</v>
      </c>
      <c r="Q83" s="57">
        <f t="shared" si="9"/>
        <v>23.4</v>
      </c>
      <c r="R83" s="59"/>
      <c r="S83" s="58">
        <v>23.4</v>
      </c>
      <c r="T83" s="59"/>
      <c r="U83" s="58"/>
      <c r="V83" s="60"/>
      <c r="W83" s="58" t="s">
        <v>56</v>
      </c>
      <c r="X83" s="53" t="s">
        <v>46</v>
      </c>
      <c r="Y83" s="63" t="s">
        <v>136</v>
      </c>
      <c r="Z83" s="59" t="s">
        <v>57</v>
      </c>
      <c r="AA83" s="64" t="s">
        <v>405</v>
      </c>
    </row>
    <row r="84" s="5" customFormat="1" ht="90" customHeight="1" spans="1:27">
      <c r="A84" s="53" t="s">
        <v>424</v>
      </c>
      <c r="B84" s="78" t="s">
        <v>425</v>
      </c>
      <c r="C84" s="78" t="s">
        <v>426</v>
      </c>
      <c r="D84" s="53" t="s">
        <v>40</v>
      </c>
      <c r="E84" s="79" t="s">
        <v>427</v>
      </c>
      <c r="F84" s="78">
        <v>1</v>
      </c>
      <c r="G84" s="78" t="s">
        <v>53</v>
      </c>
      <c r="H84" s="78" t="s">
        <v>428</v>
      </c>
      <c r="I84" s="58" t="s">
        <v>44</v>
      </c>
      <c r="J84" s="58" t="s">
        <v>44</v>
      </c>
      <c r="K84" s="58" t="s">
        <v>44</v>
      </c>
      <c r="L84" s="58">
        <v>87</v>
      </c>
      <c r="M84" s="58">
        <v>290</v>
      </c>
      <c r="N84" s="58">
        <v>737</v>
      </c>
      <c r="O84" s="58">
        <v>3076</v>
      </c>
      <c r="P84" s="59">
        <f t="shared" si="8"/>
        <v>17.55</v>
      </c>
      <c r="Q84" s="57">
        <f t="shared" si="9"/>
        <v>17.55</v>
      </c>
      <c r="R84" s="59"/>
      <c r="S84" s="78">
        <v>17.55</v>
      </c>
      <c r="T84" s="78"/>
      <c r="U84" s="78"/>
      <c r="V84" s="60"/>
      <c r="W84" s="58" t="s">
        <v>56</v>
      </c>
      <c r="X84" s="53" t="s">
        <v>46</v>
      </c>
      <c r="Y84" s="63" t="s">
        <v>136</v>
      </c>
      <c r="Z84" s="59" t="s">
        <v>57</v>
      </c>
      <c r="AA84" s="64" t="s">
        <v>405</v>
      </c>
    </row>
    <row r="85" s="8" customFormat="1" ht="34" customHeight="1" spans="1:27">
      <c r="A85" s="49" t="s">
        <v>429</v>
      </c>
      <c r="B85" s="42"/>
      <c r="C85" s="43"/>
      <c r="D85" s="42"/>
      <c r="E85" s="43"/>
      <c r="F85" s="44">
        <f>F87</f>
        <v>1</v>
      </c>
      <c r="G85" s="44"/>
      <c r="H85" s="44"/>
      <c r="I85" s="44"/>
      <c r="J85" s="44"/>
      <c r="K85" s="44"/>
      <c r="L85" s="44">
        <f t="shared" ref="L85:Q85" si="18">L87</f>
        <v>59</v>
      </c>
      <c r="M85" s="44">
        <f t="shared" si="18"/>
        <v>199</v>
      </c>
      <c r="N85" s="44">
        <f t="shared" si="18"/>
        <v>441</v>
      </c>
      <c r="O85" s="44">
        <f t="shared" si="18"/>
        <v>1617</v>
      </c>
      <c r="P85" s="44">
        <f t="shared" si="18"/>
        <v>19.5</v>
      </c>
      <c r="Q85" s="44">
        <f t="shared" si="18"/>
        <v>19.5</v>
      </c>
      <c r="R85" s="44"/>
      <c r="S85" s="44"/>
      <c r="T85" s="44">
        <f>T87</f>
        <v>19.5</v>
      </c>
      <c r="U85" s="42"/>
      <c r="V85" s="42"/>
      <c r="W85" s="42"/>
      <c r="X85" s="42"/>
      <c r="Y85" s="42"/>
      <c r="Z85" s="42"/>
      <c r="AA85" s="42"/>
    </row>
    <row r="86" s="10" customFormat="1" ht="34" customHeight="1" spans="1:27">
      <c r="A86" s="49" t="s">
        <v>430</v>
      </c>
      <c r="B86" s="42"/>
      <c r="C86" s="43"/>
      <c r="D86" s="42"/>
      <c r="E86" s="43"/>
      <c r="F86" s="44">
        <f>F87</f>
        <v>1</v>
      </c>
      <c r="G86" s="44"/>
      <c r="H86" s="44"/>
      <c r="I86" s="44"/>
      <c r="J86" s="44"/>
      <c r="K86" s="44"/>
      <c r="L86" s="44">
        <f t="shared" ref="L86:Q86" si="19">L87</f>
        <v>59</v>
      </c>
      <c r="M86" s="44">
        <f t="shared" si="19"/>
        <v>199</v>
      </c>
      <c r="N86" s="44">
        <f t="shared" si="19"/>
        <v>441</v>
      </c>
      <c r="O86" s="44">
        <f t="shared" si="19"/>
        <v>1617</v>
      </c>
      <c r="P86" s="44">
        <f t="shared" si="19"/>
        <v>19.5</v>
      </c>
      <c r="Q86" s="44">
        <f t="shared" si="19"/>
        <v>19.5</v>
      </c>
      <c r="R86" s="44"/>
      <c r="S86" s="44"/>
      <c r="T86" s="44">
        <f>T87</f>
        <v>19.5</v>
      </c>
      <c r="U86" s="42"/>
      <c r="V86" s="42"/>
      <c r="W86" s="42"/>
      <c r="X86" s="42"/>
      <c r="Y86" s="42"/>
      <c r="Z86" s="42"/>
      <c r="AA86" s="42"/>
    </row>
    <row r="87" s="5" customFormat="1" ht="80" customHeight="1" spans="1:27">
      <c r="A87" s="53" t="s">
        <v>431</v>
      </c>
      <c r="B87" s="65" t="s">
        <v>432</v>
      </c>
      <c r="C87" s="65" t="s">
        <v>433</v>
      </c>
      <c r="D87" s="53" t="s">
        <v>40</v>
      </c>
      <c r="E87" s="65" t="s">
        <v>434</v>
      </c>
      <c r="F87" s="63">
        <v>1</v>
      </c>
      <c r="G87" s="63" t="s">
        <v>42</v>
      </c>
      <c r="H87" s="63" t="s">
        <v>435</v>
      </c>
      <c r="I87" s="75" t="s">
        <v>44</v>
      </c>
      <c r="J87" s="61" t="s">
        <v>44</v>
      </c>
      <c r="K87" s="75" t="s">
        <v>44</v>
      </c>
      <c r="L87" s="62">
        <v>59</v>
      </c>
      <c r="M87" s="62">
        <v>199</v>
      </c>
      <c r="N87" s="62">
        <v>441</v>
      </c>
      <c r="O87" s="62">
        <v>1617</v>
      </c>
      <c r="P87" s="62">
        <f>Q87+V87</f>
        <v>19.5</v>
      </c>
      <c r="Q87" s="62">
        <f>R87+S87+T87+U87</f>
        <v>19.5</v>
      </c>
      <c r="R87" s="63"/>
      <c r="S87" s="63"/>
      <c r="T87" s="62">
        <v>19.5</v>
      </c>
      <c r="U87" s="63"/>
      <c r="V87" s="63"/>
      <c r="W87" s="63" t="s">
        <v>45</v>
      </c>
      <c r="X87" s="53" t="s">
        <v>46</v>
      </c>
      <c r="Y87" s="63" t="s">
        <v>159</v>
      </c>
      <c r="Z87" s="63" t="s">
        <v>48</v>
      </c>
      <c r="AA87" s="60"/>
    </row>
  </sheetData>
  <autoFilter xmlns:etc="http://www.wps.cn/officeDocument/2017/etCustomData" ref="A10:XEV87" etc:filterBottomFollowUsedRange="0">
    <extLst/>
  </autoFilter>
  <mergeCells count="23">
    <mergeCell ref="A2:Z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AA4:AA6"/>
    <mergeCell ref="G4:H5"/>
    <mergeCell ref="L4:M5"/>
    <mergeCell ref="N4:O5"/>
  </mergeCells>
  <pageMargins left="0.629861111111111" right="0.314583333333333" top="0.629861111111111" bottom="0.550694444444444" header="0.5" footer="0.5"/>
  <pageSetup paperSize="9"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二批项目库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Find yourself</cp:lastModifiedBy>
  <dcterms:created xsi:type="dcterms:W3CDTF">2025-05-12T06:06:00Z</dcterms:created>
  <dcterms:modified xsi:type="dcterms:W3CDTF">2025-11-24T06:45:38Z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46C8F96EBAE14515B4C0FA323B80B939_13</vt:lpwstr>
  </property>
  <property fmtid="{D5CDD505-2E9C-101B-9397-08002B2CF9AE}" pid="3" name="KSOProductBuildVer">
    <vt:lpwstr>2052-12.1.0.23542</vt:lpwstr>
  </property>
</Properties>
</file>