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2" r:id="rId1"/>
  </sheets>
  <definedNames>
    <definedName name="_xlnm.Print_Titles" localSheetId="0">Sheet1!$4:$6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<sst xmlns="http://schemas.openxmlformats.org/spreadsheetml/2006/main" count="351" uniqueCount="150">
  <si>
    <t>附件</t>
  </si>
  <si>
    <t>宝鸡市凤翔区2025年财政衔接资金项目库计划明细表</t>
  </si>
  <si>
    <t>单位：万元</t>
  </si>
  <si>
    <t>项目类型</t>
  </si>
  <si>
    <t>项目名称</t>
  </si>
  <si>
    <t>项目内容及建设规模</t>
  </si>
  <si>
    <t>建设期限（起止时间）</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</si>
  <si>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</si>
  <si>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</si>
  <si>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</si>
  <si>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</si>
  <si>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</si>
  <si>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</si>
  <si>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</si>
  <si>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</si>
  <si>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</si>
  <si>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</si>
  <si>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</si>
  <si>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</si>
  <si>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备注</t>
  </si>
  <si>
    <t>合计</t>
  </si>
  <si>
    <t>财政衔接资金</t>
  </si>
  <si>
    <t>其它资金投入</t>
  </si>
  <si>
    <t>镇</t>
  </si>
  <si>
    <t>村</t>
  </si>
  <si>
    <t>户数</t>
  </si>
  <si>
    <t>人数</t>
  </si>
  <si>
    <t>小计</t>
  </si>
  <si>
    <t>中央</t>
  </si>
  <si>
    <t>省级</t>
  </si>
  <si>
    <t>市级</t>
  </si>
  <si>
    <t>县级</t>
  </si>
  <si>
    <t>总 计</t>
  </si>
  <si>
    <t>一、产业发展</t>
  </si>
  <si>
    <t>1.生产项目</t>
  </si>
  <si>
    <t>①种植业基地(种植业)</t>
  </si>
  <si>
    <t>2026年虢王镇九家庄村红薯育苗及食用菌种植产业示范园建设项目</t>
  </si>
  <si>
    <t>新建长74米，宽9米的联动薄膜温室大棚45座，并配套其他必要的附属设施，主要种植红薯、土豆，轮茬种植食用菌</t>
  </si>
  <si>
    <t>2026年1月-2026年12月</t>
  </si>
  <si>
    <t>虢王镇</t>
  </si>
  <si>
    <t>九家庄村</t>
  </si>
  <si>
    <t>是</t>
  </si>
  <si>
    <t>否</t>
  </si>
  <si>
    <t>区农业农村局</t>
  </si>
  <si>
    <t>景亚岐</t>
  </si>
  <si>
    <t>2026年虢王镇三家庄村红薯加工项目</t>
  </si>
  <si>
    <t>新建厂房1000平方米，购置全自动机械化粉条机1台,并配套其他必要的附属设施</t>
  </si>
  <si>
    <t>三家庄村</t>
  </si>
  <si>
    <t>2026年姚家沟镇姚家沟村肉牛养殖项目</t>
  </si>
  <si>
    <t>新建西岭养殖场一处，建设面积19亩，计划养殖100头牛，并配套必要的附属设施</t>
  </si>
  <si>
    <t>姚家沟镇</t>
  </si>
  <si>
    <t>姚家沟村</t>
  </si>
  <si>
    <t>白小华</t>
  </si>
  <si>
    <t>2026年姚家沟镇姚家沟村设施农业产业发展项目</t>
  </si>
  <si>
    <t>在姚家沟村2组，新建占地80亩的设施农业大棚100个并配套必要的附属设施。主要种植红薯、土豆，轮茬种植羊肚菌</t>
  </si>
  <si>
    <t>2026年陈村镇闫家务村大棚种植项目</t>
  </si>
  <si>
    <t>新建占地28亩的种植大棚4栋，棚长115米，宽25米，配套必要的附属设施，主要种植红薯、土豆等</t>
  </si>
  <si>
    <t>陈村镇</t>
  </si>
  <si>
    <t>闫家务村</t>
  </si>
  <si>
    <t>陈俊杰</t>
  </si>
  <si>
    <t>2026年城关镇高王寺村集体经济农副产品（西府凝香醋）加工项目</t>
  </si>
  <si>
    <t>新建1200㎡厂房1个，其中储备粮库300㎡、原料粉碎蒸煮车间80㎡、粮化酒精发酵车间50㎡、醋酸发酵车间200㎡、淋醋车间70㎡、陈醋存储车间150㎡、包装物存储车间150㎡、成品库100㎡、拟建管理用房80㎡、附属设施用房20㎡；购置设备1吨燃气锅炉1台、1吨蒸汽锅炉2台、2吨糖化酒精发酵池5个、醋酸发酵池15个、淋醋设备一套、储存罐30吨20个、无菌设备一套、灌装生产线一套、陈醋设备一套、制曲设备一套。并配套生产工具和环保污水处理系统</t>
  </si>
  <si>
    <t>城关镇</t>
  </si>
  <si>
    <t>高王寺村</t>
  </si>
  <si>
    <t>刘宇飞</t>
  </si>
  <si>
    <t>2026年柳林镇南六冢村种植项目</t>
  </si>
  <si>
    <t>种植花卉，药材200亩，种植高梁500亩</t>
  </si>
  <si>
    <t>柳林镇</t>
  </si>
  <si>
    <t>南六冢村</t>
  </si>
  <si>
    <t>朱正</t>
  </si>
  <si>
    <t>2026年范家寨镇大沙凹村设施农业产业发展项目</t>
  </si>
  <si>
    <t>新建设施农业大棚30座，外棚长37米,宽9米，内棚长36米，宽8米，配套其他必要的设施设备，主要种植红薯、土豆，轮茬种植羊肚菌</t>
  </si>
  <si>
    <t>范家寨镇</t>
  </si>
  <si>
    <t>大沙凹村</t>
  </si>
  <si>
    <t>周军强</t>
  </si>
  <si>
    <t>2026年柳林镇屯头村集体经济组织油菜深加工项目</t>
  </si>
  <si>
    <t>建厂房1座，面积570平方米，榨油机及附属配套设施一套</t>
  </si>
  <si>
    <t>屯头村</t>
  </si>
  <si>
    <t>2026年范家寨镇乔家堡村村集体经济荷兰土豆种植项目</t>
  </si>
  <si>
    <t>乔家堡村村集体与陕西果业集团合作种植荷兰土豆1070亩。并配套滴管设施，设备采购，良种、化肥、农药等必要的附属设施</t>
  </si>
  <si>
    <t>乔家堡村</t>
  </si>
  <si>
    <t>2026年陈村镇闫家务村农业机械购置项目</t>
  </si>
  <si>
    <t>购买自走式玉米籽粒联合收获机1辆、自卸汽车1辆、轮式拖拉机1辆、液压翻转犁1台、多功能变速旋耕机1台、谷物播种机1台、玉米免耕施肥精播机1台、小麦宽幅沟播机1台</t>
  </si>
  <si>
    <t>2026年彪角镇上庄村红薯种植农机配套项目</t>
  </si>
  <si>
    <t>购置200马力拖拉机1台、红薯配套种植设备1套、残膜回收机1台</t>
  </si>
  <si>
    <t>彪角镇</t>
  </si>
  <si>
    <t>上庄村</t>
  </si>
  <si>
    <t>李明明</t>
  </si>
  <si>
    <t>2026年范家寨镇赵村营村股份经济合作社农机项目</t>
  </si>
  <si>
    <t>购置雷沃4YZ-5M小麦、玉米联合收割机1台35万元；购置轮式打药机1台7万元。</t>
  </si>
  <si>
    <t>赵村营村</t>
  </si>
  <si>
    <t>2026年范家寨镇临阵坡村农机项目</t>
  </si>
  <si>
    <t>购置旋耕机1台1.8万元，购置配套农丰三华犁1台3.8万元。</t>
  </si>
  <si>
    <t>临阵坡村</t>
  </si>
  <si>
    <t>2026年彪角镇李家堡村优质粮食种植配套农机项目</t>
  </si>
  <si>
    <t>购置2104轮式拖拉机1辆，喷雾机1台，玉米收割机1辆，秸秆还田机1台，秸秆打捆机1台</t>
  </si>
  <si>
    <t>李家堡村</t>
  </si>
  <si>
    <t>2026年范家寨镇沈家沟村农机项目</t>
  </si>
  <si>
    <t>购买雷沃4YZ-4B6自走式玉米净棒收割机1台28万元；雷沃4YZ-5M自走式小麦玉米两用籽粒收割机1台35万元；雷沃4LZ-7G1A履带式小麦玉米两用收割机1台19.6万元；杂粮谷物割台1台3.5万元.</t>
  </si>
  <si>
    <t>沈家沟村</t>
  </si>
  <si>
    <t>2026年田家庄镇申都村村集体股份制合作社产业提升项目</t>
  </si>
  <si>
    <t>联合收割机一台，玉米收割机CC04(4y2-4b）一台，拖拉机 2204(农机具配齐），1KSF-40-0/7B开沟施肥盖土一体机一台，除草机一台，无人打药机五台，抽沼液机一台。</t>
  </si>
  <si>
    <t>田家庄镇</t>
  </si>
  <si>
    <t>申都村</t>
  </si>
  <si>
    <t>郑畅</t>
  </si>
  <si>
    <t>②休闲农业与乡村旅游</t>
  </si>
  <si>
    <t>2026年陈村镇西槐村槐原战鼓扩建项目</t>
  </si>
  <si>
    <t>对村文化广场原两间48平方米的文化室进行升级改造；购置演出、训练用品：钹80副，鼓20副，锣10副，演出服装100套；购置音响设备两套，移动2套，固定设备一套</t>
  </si>
  <si>
    <t>西槐村</t>
  </si>
  <si>
    <t>2026年城关镇六营泥塑文创中心项目</t>
  </si>
  <si>
    <t>项目用地面积2381.07平方米(合3.57亩)。 建筑为地上三层(局部二层)地下一层。 总建筑面积为:4492.40平方 米，占地面积为1276.40平方米。南北合院为凤翔区文化推广中心，内设研创管、艺尚馆、体验馆，餐饮休闲中心。 北部为会议中心。会议中心、 文化推广中心构建“文化+创意+无限可能”的文创中心，打造凤翔队花化创意新名片</t>
  </si>
  <si>
    <t>六营村</t>
  </si>
  <si>
    <t>2026年田家庄镇南小里村凤翔木版年画传习所建设项目</t>
  </si>
  <si>
    <t>1、在原大板年画基地基础上，将现有坡屋顶形式改建为传统建筑坡屋顶形式、对传习所整体墙面采用白色真石漆喷白、门窗改装为传统的中式门窗;2、新建一座总面积为840平方米的传习所，内容包括木板年画两座楼分别用于木板年画展销中心、多功能厅、传承人传习工坊、研习教室以及一个活动广场等其他传习所设施场所</t>
  </si>
  <si>
    <t>南小里村</t>
  </si>
  <si>
    <t>2.加工流通项目</t>
  </si>
  <si>
    <t>①农产品仓储保鲜冷链基础设施建设</t>
  </si>
  <si>
    <t>2026年南指挥镇八旗屯村股份经济合作社带烘干仓储中心建设项目</t>
  </si>
  <si>
    <t>在八旗屯村原轧钢厂院内新建3300平方米可容纳小麦、高梁、油菜100万公斤的钢结构仓储中心1座；购置燃气烘干线1条；100吨地磅1台；50装载机1台；配备水电气设施及防尘设备；硬化地面</t>
  </si>
  <si>
    <t>南指挥镇</t>
  </si>
  <si>
    <t>八旗屯村</t>
  </si>
  <si>
    <t>陈晓强</t>
  </si>
  <si>
    <t>②加工业</t>
  </si>
  <si>
    <t>2026年彪角镇三岔村股份经济合作社青贮玉米集散及深加工基地配套设施项目</t>
  </si>
  <si>
    <t>村级股份经济合作社自筹150余万元流转土地970余亩（轮茬种植小麦及青贮玉米，种子、化肥、机耕、劳务等费用平均800元/亩；土地流转年限5年，流转费用900元/亩）；现需购置MP2000-X 青贮裹包机1台；2104型号拖拉机1辆；55千瓦电机1个（在场地内给裹包机供电）；农机版夹包机1台</t>
  </si>
  <si>
    <t>三岔村</t>
  </si>
  <si>
    <t>2026年范家寨镇双冢村股份经济合作社智能化育苗工厂项目</t>
  </si>
  <si>
    <t>新建4050㎡玻璃温室智能化育苗工厂1处，分为育苗区和功能区，育苗区主要进行蔬菜苗培育，功能区主要进行播种嫁接、催芽等。配套水肥一体化系统、环境温度控制系统和电力等设施。</t>
  </si>
  <si>
    <t>双冢村</t>
  </si>
  <si>
    <t>3.产业服务项目</t>
  </si>
  <si>
    <t>2026年城关镇瓦窑头村股份经济合作社粮食产能提升及设施配套项目</t>
  </si>
  <si>
    <t>村股份经济合作社自筹90万元流转土地570余亩（轮茬种植小麦及玉米，种子、化肥、机耕、劳务等费用平均800元/亩；土地流转年限为长期租赁，流转费用800元/亩）；现需为村集体经济组织购置2404拖拉机1台；旋耕机270cm1台；4铧犁1台；玉米（五行播种机）1台</t>
  </si>
  <si>
    <t>瓦窑头村</t>
  </si>
  <si>
    <t>2026年南指挥镇高社村股份经济合作社农用机具购置项目</t>
  </si>
  <si>
    <t>购置2004拖拉机2台，2.7米宽旋耕机2台，型号350调幅犁2台，种子点播机2台，秸秆捡拾机1台</t>
  </si>
  <si>
    <t>高社村</t>
  </si>
  <si>
    <t>二、乡村建设行动</t>
  </si>
  <si>
    <t>1.人居环境整治</t>
  </si>
  <si>
    <t>2026年南指挥镇连村标准化公厕项目</t>
  </si>
  <si>
    <t>在连村村委会旁修建标准化公厕1座</t>
  </si>
  <si>
    <t>连村</t>
  </si>
  <si>
    <t>三、巩固三保障成果</t>
  </si>
  <si>
    <t>1.综合保障</t>
  </si>
  <si>
    <t>2026年农村低保项目</t>
  </si>
  <si>
    <t>计划为全区需要人群提供农村居民最低生活保障</t>
  </si>
  <si>
    <t>全区12个镇</t>
  </si>
  <si>
    <t>2026年特困供养项目</t>
  </si>
  <si>
    <t>计划为全区876人脱贫对象提供特困人员救助供养保障</t>
  </si>
  <si>
    <t>2026年临时救助项目</t>
  </si>
  <si>
    <t>计划全区700人次脱贫户接受临时救助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</si>
</sst>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2"/>
      <name val="宋体"/>
      <charset val="134"/>
    </font>
    <font>
      <sz val="10"/>
      <name val="黑体"/>
      <charset val="134"/>
    </font>
    <font>
      <b/>
      <sz val="10"/>
      <name val="仿宋_GB2312"/>
      <charset val="134"/>
    </font>
    <font>
      <sz val="10"/>
      <name val="仿宋_GB2312"/>
      <charset val="134"/>
    </font>
    <font>
      <sz val="18"/>
      <name val="方正小标宋简体"/>
      <charset val="134"/>
    </font>
    <font>
      <b/>
      <sz val="10"/>
      <color theme="1"/>
      <name val="仿宋_GB2312"/>
      <charset val="134"/>
    </font>
    <font>
      <sz val="10"/>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7" fillId="3" borderId="17" applyNumberFormat="0" applyAlignment="0" applyProtection="0">
      <alignment vertical="center"/>
    </xf>
    <xf numFmtId="0" fontId="18" fillId="4" borderId="18" applyNumberFormat="0" applyAlignment="0" applyProtection="0">
      <alignment vertical="center"/>
    </xf>
    <xf numFmtId="0" fontId="19" fillId="4" borderId="17" applyNumberFormat="0" applyAlignment="0" applyProtection="0">
      <alignment vertical="center"/>
    </xf>
    <xf numFmtId="0" fontId="20" fillId="5" borderId="19" applyNumberFormat="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alignment vertical="center"/>
    </xf>
    <xf numFmtId="0" fontId="1" fillId="0" borderId="0">
      <alignment vertical="center"/>
    </xf>
  </cellStyleXfs>
  <cellXfs count="6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3" fillId="0" borderId="0" xfId="0" applyFont="1" applyFill="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center" wrapText="1"/>
    </xf>
    <xf numFmtId="0" fontId="5" fillId="0" borderId="0" xfId="0" applyFont="1" applyFill="1" applyAlignment="1">
      <alignment horizontal="left" wrapText="1"/>
    </xf>
    <xf numFmtId="0" fontId="1" fillId="0" borderId="0" xfId="0" applyFont="1" applyFill="1" applyAlignment="1">
      <alignment horizontal="left" wrapText="1"/>
    </xf>
    <xf numFmtId="0" fontId="1" fillId="0" borderId="0" xfId="0" applyFont="1" applyFill="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xf>
    <xf numFmtId="0" fontId="1" fillId="0" borderId="1" xfId="0" applyFont="1" applyFill="1" applyBorder="1" applyAlignment="1">
      <alignment horizont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0" fontId="2" fillId="0" borderId="3" xfId="49"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7" xfId="49"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3" xfId="49"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vertical="center"/>
    </xf>
    <xf numFmtId="0" fontId="6" fillId="0" borderId="3" xfId="0" applyFont="1" applyFill="1" applyBorder="1" applyAlignment="1">
      <alignment horizontal="left" vertical="center" wrapText="1"/>
    </xf>
    <xf numFmtId="0" fontId="3" fillId="0" borderId="3" xfId="0" applyFont="1" applyFill="1" applyBorder="1" applyAlignment="1">
      <alignment vertical="center" wrapText="1"/>
    </xf>
    <xf numFmtId="49" fontId="6"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4" fillId="0" borderId="3" xfId="50" applyFont="1" applyFill="1" applyBorder="1" applyAlignment="1" applyProtection="1">
      <alignment horizontal="center" vertical="center" wrapText="1"/>
    </xf>
    <xf numFmtId="0" fontId="4" fillId="0" borderId="3" xfId="0"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vertical="center"/>
    </xf>
    <xf numFmtId="0" fontId="4" fillId="0" borderId="3" xfId="5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4" fillId="0" borderId="3" xfId="50" applyNumberFormat="1" applyFont="1" applyFill="1" applyBorder="1" applyAlignment="1" applyProtection="1">
      <alignment horizontal="center" vertical="center" wrapText="1"/>
    </xf>
    <xf numFmtId="49" fontId="3" fillId="0" borderId="3"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1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32</xdr:row>
      <xdr:rowOff>0</xdr:rowOff>
    </xdr:from>
    <xdr:to>
      <xdr:col>3</xdr:col>
      <xdr:colOff>695325</xdr:colOff>
      <xdr:row>32</xdr:row>
      <xdr:rowOff>10795</xdr:rowOff>
    </xdr:to>
    <xdr:pic>
      <xdr:nvPicPr>
        <xdr:cNvPr id="2" name="Picture 3155" hidden="1"/>
        <xdr:cNvPicPr/>
      </xdr:nvPicPr>
      <xdr:blipFill>
        <a:blip r:embed="rId1"/>
        <a:stretch>
          <a:fillRect/>
        </a:stretch>
      </xdr:blipFill>
      <xdr:spPr>
        <a:xfrm>
          <a:off x="6324600" y="16833850"/>
          <a:ext cx="695325" cy="10795"/>
        </a:xfrm>
        <a:prstGeom prst="rect">
          <a:avLst/>
        </a:prstGeom>
        <a:noFill/>
        <a:ln w="9525">
          <a:noFill/>
        </a:ln>
      </xdr:spPr>
    </xdr:pic>
    <xdr:clientData/>
  </xdr:twoCellAnchor>
  <xdr:twoCellAnchor editAs="oneCell">
    <xdr:from>
      <xdr:col>3</xdr:col>
      <xdr:colOff>0</xdr:colOff>
      <xdr:row>32</xdr:row>
      <xdr:rowOff>0</xdr:rowOff>
    </xdr:from>
    <xdr:to>
      <xdr:col>3</xdr:col>
      <xdr:colOff>695325</xdr:colOff>
      <xdr:row>32</xdr:row>
      <xdr:rowOff>20955</xdr:rowOff>
    </xdr:to>
    <xdr:pic>
      <xdr:nvPicPr>
        <xdr:cNvPr id="3" name="Picture 3155" hidden="1"/>
        <xdr:cNvPicPr/>
      </xdr:nvPicPr>
      <xdr:blipFill>
        <a:blip r:embed="rId1"/>
        <a:stretch>
          <a:fillRect/>
        </a:stretch>
      </xdr:blipFill>
      <xdr:spPr>
        <a:xfrm>
          <a:off x="6324600" y="16833850"/>
          <a:ext cx="695325" cy="20955"/>
        </a:xfrm>
        <a:prstGeom prst="rect">
          <a:avLst/>
        </a:prstGeom>
        <a:noFill/>
        <a:ln w="9525">
          <a:noFill/>
        </a:ln>
      </xdr:spPr>
    </xdr:pic>
    <xdr:clientData/>
  </xdr:twoCellAnchor>
  <xdr:twoCellAnchor editAs="oneCell">
    <xdr:from>
      <xdr:col>3</xdr:col>
      <xdr:colOff>0</xdr:colOff>
      <xdr:row>32</xdr:row>
      <xdr:rowOff>0</xdr:rowOff>
    </xdr:from>
    <xdr:to>
      <xdr:col>3</xdr:col>
      <xdr:colOff>695325</xdr:colOff>
      <xdr:row>32</xdr:row>
      <xdr:rowOff>10795</xdr:rowOff>
    </xdr:to>
    <xdr:pic>
      <xdr:nvPicPr>
        <xdr:cNvPr id="4" name="Picture 3155" hidden="1"/>
        <xdr:cNvPicPr/>
      </xdr:nvPicPr>
      <xdr:blipFill>
        <a:blip r:embed="rId1"/>
        <a:stretch>
          <a:fillRect/>
        </a:stretch>
      </xdr:blipFill>
      <xdr:spPr>
        <a:xfrm>
          <a:off x="6324600" y="16833850"/>
          <a:ext cx="695325" cy="10795"/>
        </a:xfrm>
        <a:prstGeom prst="rect">
          <a:avLst/>
        </a:prstGeom>
        <a:noFill/>
        <a:ln w="9525">
          <a:noFill/>
        </a:ln>
      </xdr:spPr>
    </xdr:pic>
    <xdr:clientData/>
  </xdr:twoCellAnchor>
  <xdr:twoCellAnchor editAs="oneCell">
    <xdr:from>
      <xdr:col>3</xdr:col>
      <xdr:colOff>0</xdr:colOff>
      <xdr:row>32</xdr:row>
      <xdr:rowOff>0</xdr:rowOff>
    </xdr:from>
    <xdr:to>
      <xdr:col>3</xdr:col>
      <xdr:colOff>695325</xdr:colOff>
      <xdr:row>32</xdr:row>
      <xdr:rowOff>20955</xdr:rowOff>
    </xdr:to>
    <xdr:pic>
      <xdr:nvPicPr>
        <xdr:cNvPr id="5" name="Picture 3155" hidden="1"/>
        <xdr:cNvPicPr/>
      </xdr:nvPicPr>
      <xdr:blipFill>
        <a:blip r:embed="rId1"/>
        <a:stretch>
          <a:fillRect/>
        </a:stretch>
      </xdr:blipFill>
      <xdr:spPr>
        <a:xfrm>
          <a:off x="6324600" y="16833850"/>
          <a:ext cx="695325" cy="20955"/>
        </a:xfrm>
        <a:prstGeom prst="rect">
          <a:avLst/>
        </a:prstGeom>
        <a:noFill/>
        <a:ln w="9525">
          <a:noFill/>
        </a:ln>
      </xdr:spPr>
    </xdr:pic>
    <xdr:clientData/>
  </xdr:twoCellAnchor>
  <xdr:twoCellAnchor editAs="oneCell">
    <xdr:from>
      <xdr:col>4</xdr:col>
      <xdr:colOff>0</xdr:colOff>
      <xdr:row>31</xdr:row>
      <xdr:rowOff>0</xdr:rowOff>
    </xdr:from>
    <xdr:to>
      <xdr:col>4</xdr:col>
      <xdr:colOff>46355</xdr:colOff>
      <xdr:row>31</xdr:row>
      <xdr:rowOff>235585</xdr:rowOff>
    </xdr:to>
    <xdr:pic>
      <xdr:nvPicPr>
        <xdr:cNvPr id="6" name="Picture 23" descr="clip_image3382"/>
        <xdr:cNvPicPr>
          <a:picLocks noChangeAspect="1"/>
        </xdr:cNvPicPr>
      </xdr:nvPicPr>
      <xdr:blipFill>
        <a:blip r:embed="rId2"/>
        <a:stretch>
          <a:fillRect/>
        </a:stretch>
      </xdr:blipFill>
      <xdr:spPr>
        <a:xfrm>
          <a:off x="7239000" y="16465550"/>
          <a:ext cx="46355" cy="235585"/>
        </a:xfrm>
        <a:prstGeom prst="rect">
          <a:avLst/>
        </a:prstGeom>
        <a:noFill/>
        <a:ln w="9525">
          <a:noFill/>
        </a:ln>
      </xdr:spPr>
    </xdr:pic>
    <xdr:clientData/>
  </xdr:twoCellAnchor>
  <xdr:twoCellAnchor editAs="oneCell">
    <xdr:from>
      <xdr:col>3</xdr:col>
      <xdr:colOff>0</xdr:colOff>
      <xdr:row>31</xdr:row>
      <xdr:rowOff>0</xdr:rowOff>
    </xdr:from>
    <xdr:to>
      <xdr:col>3</xdr:col>
      <xdr:colOff>695325</xdr:colOff>
      <xdr:row>31</xdr:row>
      <xdr:rowOff>12700</xdr:rowOff>
    </xdr:to>
    <xdr:pic>
      <xdr:nvPicPr>
        <xdr:cNvPr id="7" name="Picture 3155" hidden="1"/>
        <xdr:cNvPicPr/>
      </xdr:nvPicPr>
      <xdr:blipFill>
        <a:blip r:embed="rId1"/>
        <a:stretch>
          <a:fillRect/>
        </a:stretch>
      </xdr:blipFill>
      <xdr:spPr>
        <a:xfrm>
          <a:off x="6324600" y="16465550"/>
          <a:ext cx="695325" cy="12700"/>
        </a:xfrm>
        <a:prstGeom prst="rect">
          <a:avLst/>
        </a:prstGeom>
        <a:noFill/>
        <a:ln w="9525">
          <a:noFill/>
        </a:ln>
      </xdr:spPr>
    </xdr:pic>
    <xdr:clientData/>
  </xdr:twoCellAnchor>
  <xdr:twoCellAnchor editAs="oneCell">
    <xdr:from>
      <xdr:col>3</xdr:col>
      <xdr:colOff>0</xdr:colOff>
      <xdr:row>31</xdr:row>
      <xdr:rowOff>0</xdr:rowOff>
    </xdr:from>
    <xdr:to>
      <xdr:col>3</xdr:col>
      <xdr:colOff>695325</xdr:colOff>
      <xdr:row>31</xdr:row>
      <xdr:rowOff>24765</xdr:rowOff>
    </xdr:to>
    <xdr:pic>
      <xdr:nvPicPr>
        <xdr:cNvPr id="8" name="Picture 3155" hidden="1"/>
        <xdr:cNvPicPr/>
      </xdr:nvPicPr>
      <xdr:blipFill>
        <a:blip r:embed="rId1"/>
        <a:stretch>
          <a:fillRect/>
        </a:stretch>
      </xdr:blipFill>
      <xdr:spPr>
        <a:xfrm>
          <a:off x="6324600" y="16465550"/>
          <a:ext cx="695325" cy="247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8"/>
  <sheetViews>
    <sheetView tabSelected="1" topLeftCell="A30" workbookViewId="0">
      <selection activeCell="E34" sqref="E34"/>
    </sheetView>
  </sheetViews>
  <sheetFormatPr defaultColWidth="9" defaultRowHeight="13.5"/>
  <cols>
    <col min="2" max="2" width="32.875" customWidth="1"/>
    <col min="3" max="3" width="41.125" customWidth="1"/>
    <col min="4" max="4" width="12" customWidth="1"/>
    <col min="11" max="11" width="12.625"/>
    <col min="15" max="16" width="11.25" customWidth="1"/>
  </cols>
  <sheetData>
    <row r="1" s="1" customFormat="1" ht="14.25" spans="1:26">
      <c r="A1" s="9" t="s">
        <v>0</v>
      </c>
      <c r="B1" s="10"/>
      <c r="C1" s="11"/>
      <c r="D1" s="10"/>
      <c r="E1" s="10"/>
      <c r="F1" s="10"/>
      <c r="G1" s="10"/>
      <c r="H1" s="10"/>
      <c r="I1" s="10"/>
      <c r="J1" s="10"/>
      <c r="K1" s="10"/>
      <c r="L1" s="10"/>
      <c r="M1" s="10"/>
      <c r="N1" s="10"/>
      <c r="O1" s="10"/>
      <c r="P1" s="10"/>
      <c r="Q1" s="10"/>
      <c r="R1" s="10"/>
      <c r="S1" s="10"/>
      <c r="T1" s="10"/>
      <c r="U1" s="10"/>
      <c r="V1" s="10"/>
      <c r="W1" s="10"/>
      <c r="X1" s="10"/>
      <c r="Y1" s="10"/>
    </row>
    <row r="2" s="1" customFormat="1" ht="27" customHeight="1" spans="1:26">
      <c r="A2" s="12" t="s">
        <v>1</v>
      </c>
      <c r="B2" s="12"/>
      <c r="C2" s="13"/>
      <c r="D2" s="12"/>
      <c r="E2" s="12"/>
      <c r="F2" s="12"/>
      <c r="G2" s="12"/>
      <c r="H2" s="12"/>
      <c r="I2" s="12"/>
      <c r="J2" s="12"/>
      <c r="K2" s="12"/>
      <c r="L2" s="12"/>
      <c r="M2" s="12"/>
      <c r="N2" s="12"/>
      <c r="O2" s="12"/>
      <c r="P2" s="12"/>
      <c r="Q2" s="12"/>
      <c r="R2" s="12"/>
      <c r="S2" s="12"/>
      <c r="T2" s="12"/>
      <c r="U2" s="12"/>
      <c r="V2" s="12"/>
      <c r="W2" s="12"/>
      <c r="X2" s="12"/>
      <c r="Y2" s="12"/>
    </row>
    <row r="3" s="1" customFormat="1" ht="14.25" spans="1:26">
      <c r="A3" s="14"/>
      <c r="B3" s="15"/>
      <c r="C3" s="16"/>
      <c r="D3" s="17"/>
      <c r="E3" s="17"/>
      <c r="F3" s="17"/>
      <c r="G3" s="17"/>
      <c r="H3" s="17"/>
      <c r="I3" s="17"/>
      <c r="J3" s="17"/>
      <c r="K3" s="17"/>
      <c r="L3" s="17"/>
      <c r="M3" s="17"/>
      <c r="N3" s="17"/>
      <c r="O3" s="17"/>
      <c r="P3" s="18"/>
      <c r="Q3" s="18"/>
      <c r="R3" s="18"/>
      <c r="S3" s="18"/>
      <c r="T3" s="18"/>
      <c r="U3" s="18"/>
      <c r="V3" s="18" t="s">
        <v>2</v>
      </c>
      <c r="W3" s="18"/>
      <c r="X3" s="18"/>
      <c r="Y3" s="10"/>
    </row>
    <row r="4" s="2" customFormat="1" ht="19" customHeight="1" spans="1:26">
      <c r="A4" s="19" t="s">
        <v>3</v>
      </c>
      <c r="B4" s="19" t="s">
        <v>4</v>
      </c>
      <c r="C4" s="19" t="s">
        <v>5</v>
      </c>
      <c r="D4" s="19" t="s">
        <v>6</v>
      </c>
      <c r="E4" s="19" t="s">
        <v>7</v>
      </c>
      <c r="F4" s="20" t="s">
        <v>8</v>
      </c>
      <c r="G4" s="20"/>
      <c r="H4" s="19" t="s">
        <v>9</v>
      </c>
      <c r="I4" s="20" t="s">
        <v>10</v>
      </c>
      <c r="J4" s="20" t="s">
        <v>11</v>
      </c>
      <c r="K4" s="21" t="s">
        <v>12</v>
      </c>
      <c r="L4" s="22"/>
      <c r="M4" s="23" t="s">
        <v>13</v>
      </c>
      <c r="N4" s="22"/>
      <c r="O4" s="20" t="s">
        <v>14</v>
      </c>
      <c r="P4" s="20"/>
      <c r="Q4" s="20"/>
      <c r="R4" s="20"/>
      <c r="S4" s="20"/>
      <c r="T4" s="20"/>
      <c r="U4" s="20"/>
      <c r="V4" s="24" t="s">
        <v>15</v>
      </c>
      <c r="W4" s="24" t="s">
        <v>16</v>
      </c>
      <c r="X4" s="25" t="s">
        <v>17</v>
      </c>
      <c r="Y4" s="25" t="s">
        <v>18</v>
      </c>
      <c r="Z4" s="26" t="s">
        <v>19</v>
      </c>
    </row>
    <row r="5" s="2" customFormat="1" ht="19" customHeight="1" spans="1:26">
      <c r="A5" s="27"/>
      <c r="B5" s="27"/>
      <c r="C5" s="27"/>
      <c r="D5" s="27"/>
      <c r="E5" s="27"/>
      <c r="F5" s="20"/>
      <c r="G5" s="20"/>
      <c r="H5" s="27"/>
      <c r="I5" s="20"/>
      <c r="J5" s="20"/>
      <c r="K5" s="28"/>
      <c r="L5" s="29"/>
      <c r="M5" s="30"/>
      <c r="N5" s="29"/>
      <c r="O5" s="19" t="s">
        <v>20</v>
      </c>
      <c r="P5" s="31" t="s">
        <v>21</v>
      </c>
      <c r="Q5" s="32"/>
      <c r="R5" s="32"/>
      <c r="S5" s="32"/>
      <c r="T5" s="33"/>
      <c r="U5" s="19" t="s">
        <v>22</v>
      </c>
      <c r="V5" s="34"/>
      <c r="W5" s="34"/>
      <c r="X5" s="25"/>
      <c r="Y5" s="25"/>
      <c r="Z5" s="26"/>
    </row>
    <row r="6" s="2" customFormat="1" ht="25" customHeight="1" spans="1:26">
      <c r="A6" s="35"/>
      <c r="B6" s="35"/>
      <c r="C6" s="35"/>
      <c r="D6" s="35"/>
      <c r="E6" s="35"/>
      <c r="F6" s="35" t="s">
        <v>23</v>
      </c>
      <c r="G6" s="35" t="s">
        <v>24</v>
      </c>
      <c r="H6" s="35"/>
      <c r="I6" s="20"/>
      <c r="J6" s="20"/>
      <c r="K6" s="33" t="s">
        <v>25</v>
      </c>
      <c r="L6" s="20" t="s">
        <v>26</v>
      </c>
      <c r="M6" s="20" t="s">
        <v>25</v>
      </c>
      <c r="N6" s="20" t="s">
        <v>26</v>
      </c>
      <c r="O6" s="35"/>
      <c r="P6" s="36" t="s">
        <v>27</v>
      </c>
      <c r="Q6" s="37" t="s">
        <v>28</v>
      </c>
      <c r="R6" s="37" t="s">
        <v>29</v>
      </c>
      <c r="S6" s="37" t="s">
        <v>30</v>
      </c>
      <c r="T6" s="37" t="s">
        <v>31</v>
      </c>
      <c r="U6" s="35"/>
      <c r="V6" s="38"/>
      <c r="W6" s="38"/>
      <c r="X6" s="25"/>
      <c r="Y6" s="25"/>
      <c r="Z6" s="26"/>
    </row>
    <row r="7" s="3" customFormat="1" ht="26" customHeight="1" spans="1:26">
      <c r="A7" s="39" t="s">
        <v>32</v>
      </c>
      <c r="B7" s="40"/>
      <c r="C7" s="41"/>
      <c r="D7" s="40"/>
      <c r="E7" s="42">
        <f>E8+E41+E44</f>
        <v>29</v>
      </c>
      <c r="F7" s="42"/>
      <c r="G7" s="42"/>
      <c r="H7" s="42"/>
      <c r="I7" s="42"/>
      <c r="J7" s="42"/>
      <c r="K7" s="42">
        <f t="shared" ref="K7:T7" si="0">K8+K41+K44</f>
        <v>2862</v>
      </c>
      <c r="L7" s="42">
        <f t="shared" si="0"/>
        <v>9607</v>
      </c>
      <c r="M7" s="42">
        <f t="shared" si="0"/>
        <v>4249</v>
      </c>
      <c r="N7" s="42">
        <f t="shared" si="0"/>
        <v>16533</v>
      </c>
      <c r="O7" s="42">
        <f t="shared" si="0"/>
        <v>11719.6106</v>
      </c>
      <c r="P7" s="42">
        <f t="shared" si="0"/>
        <v>11719.6106</v>
      </c>
      <c r="Q7" s="42">
        <f t="shared" si="0"/>
        <v>3955.5606</v>
      </c>
      <c r="R7" s="42">
        <f t="shared" si="0"/>
        <v>1062</v>
      </c>
      <c r="S7" s="42">
        <f t="shared" si="0"/>
        <v>3260</v>
      </c>
      <c r="T7" s="42">
        <f t="shared" si="0"/>
        <v>2837.45</v>
      </c>
      <c r="U7" s="42"/>
      <c r="V7" s="43"/>
      <c r="W7" s="43"/>
      <c r="X7" s="43"/>
      <c r="Y7" s="43"/>
      <c r="Z7" s="44"/>
    </row>
    <row r="8" s="4" customFormat="1" ht="28" customHeight="1" spans="1:26">
      <c r="A8" s="45" t="s">
        <v>33</v>
      </c>
      <c r="B8" s="40"/>
      <c r="C8" s="41"/>
      <c r="D8" s="40"/>
      <c r="E8" s="42">
        <f>E9+E32+E38</f>
        <v>25</v>
      </c>
      <c r="F8" s="42"/>
      <c r="G8" s="42"/>
      <c r="H8" s="42"/>
      <c r="I8" s="42"/>
      <c r="J8" s="42"/>
      <c r="K8" s="42">
        <f t="shared" ref="K8:T8" si="1">K9+K32+K38</f>
        <v>1788</v>
      </c>
      <c r="L8" s="42">
        <f t="shared" si="1"/>
        <v>5418</v>
      </c>
      <c r="M8" s="42">
        <f t="shared" si="1"/>
        <v>3073</v>
      </c>
      <c r="N8" s="42">
        <f t="shared" si="1"/>
        <v>12096</v>
      </c>
      <c r="O8" s="42">
        <f t="shared" si="1"/>
        <v>6469.6106</v>
      </c>
      <c r="P8" s="42">
        <f t="shared" si="1"/>
        <v>6469.6106</v>
      </c>
      <c r="Q8" s="42">
        <f t="shared" si="1"/>
        <v>3955.5606</v>
      </c>
      <c r="R8" s="42">
        <f t="shared" si="1"/>
        <v>1062</v>
      </c>
      <c r="S8" s="42">
        <f t="shared" si="1"/>
        <v>40</v>
      </c>
      <c r="T8" s="42">
        <f t="shared" si="1"/>
        <v>807.45</v>
      </c>
      <c r="U8" s="42"/>
      <c r="V8" s="40"/>
      <c r="W8" s="40"/>
      <c r="X8" s="40"/>
      <c r="Y8" s="40"/>
      <c r="Z8" s="46"/>
    </row>
    <row r="9" s="4" customFormat="1" ht="27" customHeight="1" spans="1:26">
      <c r="A9" s="47" t="s">
        <v>34</v>
      </c>
      <c r="B9" s="40"/>
      <c r="C9" s="41"/>
      <c r="D9" s="40"/>
      <c r="E9" s="42">
        <f>E10+E28</f>
        <v>20</v>
      </c>
      <c r="F9" s="42"/>
      <c r="G9" s="42"/>
      <c r="H9" s="42"/>
      <c r="I9" s="42"/>
      <c r="J9" s="42"/>
      <c r="K9" s="42">
        <f t="shared" ref="K9:T9" si="2">K10+K28</f>
        <v>1307</v>
      </c>
      <c r="L9" s="42">
        <f t="shared" si="2"/>
        <v>3941</v>
      </c>
      <c r="M9" s="42">
        <f t="shared" si="2"/>
        <v>2397</v>
      </c>
      <c r="N9" s="42">
        <f t="shared" si="2"/>
        <v>9558</v>
      </c>
      <c r="O9" s="42">
        <f t="shared" si="2"/>
        <v>4763.0106</v>
      </c>
      <c r="P9" s="42">
        <f t="shared" si="2"/>
        <v>4763.0106</v>
      </c>
      <c r="Q9" s="42">
        <f t="shared" si="2"/>
        <v>3955.5606</v>
      </c>
      <c r="R9" s="42">
        <f t="shared" si="2"/>
        <v>0</v>
      </c>
      <c r="S9" s="42">
        <f t="shared" si="2"/>
        <v>0</v>
      </c>
      <c r="T9" s="42">
        <f t="shared" si="2"/>
        <v>807.45</v>
      </c>
      <c r="U9" s="42"/>
      <c r="V9" s="40"/>
      <c r="W9" s="40"/>
      <c r="X9" s="40"/>
      <c r="Y9" s="40"/>
      <c r="Z9" s="46"/>
    </row>
    <row r="10" s="5" customFormat="1" ht="40" customHeight="1" spans="1:26">
      <c r="A10" s="47" t="s">
        <v>35</v>
      </c>
      <c r="B10" s="43"/>
      <c r="C10" s="48"/>
      <c r="D10" s="43"/>
      <c r="E10" s="49">
        <f>SUM(E11:E27)</f>
        <v>17</v>
      </c>
      <c r="F10" s="49"/>
      <c r="G10" s="49"/>
      <c r="H10" s="50"/>
      <c r="I10" s="50"/>
      <c r="J10" s="50"/>
      <c r="K10" s="49">
        <f t="shared" ref="K10:T10" si="3">SUM(K11:K27)</f>
        <v>1001</v>
      </c>
      <c r="L10" s="49">
        <f t="shared" si="3"/>
        <v>3019</v>
      </c>
      <c r="M10" s="49">
        <f t="shared" si="3"/>
        <v>1885</v>
      </c>
      <c r="N10" s="49">
        <f t="shared" si="3"/>
        <v>7524</v>
      </c>
      <c r="O10" s="49">
        <f t="shared" si="3"/>
        <v>3955.5606</v>
      </c>
      <c r="P10" s="49">
        <f t="shared" si="3"/>
        <v>3955.5606</v>
      </c>
      <c r="Q10" s="49">
        <f t="shared" si="3"/>
        <v>3955.5606</v>
      </c>
      <c r="R10" s="49">
        <f t="shared" si="3"/>
        <v>0</v>
      </c>
      <c r="S10" s="49">
        <f t="shared" si="3"/>
        <v>0</v>
      </c>
      <c r="T10" s="49">
        <f t="shared" si="3"/>
        <v>0</v>
      </c>
      <c r="U10" s="49"/>
      <c r="V10" s="43"/>
      <c r="W10" s="43"/>
      <c r="X10" s="43"/>
      <c r="Y10" s="43"/>
      <c r="Z10" s="44"/>
    </row>
    <row r="11" ht="43" customHeight="1" spans="1:26">
      <c r="A11" s="51">
        <v>1</v>
      </c>
      <c r="B11" s="52" t="s">
        <v>36</v>
      </c>
      <c r="C11" s="53" t="s">
        <v>37</v>
      </c>
      <c r="D11" s="54" t="s">
        <v>38</v>
      </c>
      <c r="E11" s="55">
        <v>1</v>
      </c>
      <c r="F11" s="55" t="s">
        <v>39</v>
      </c>
      <c r="G11" s="56" t="s">
        <v>40</v>
      </c>
      <c r="H11" s="57" t="s">
        <v>41</v>
      </c>
      <c r="I11" s="56" t="s">
        <v>42</v>
      </c>
      <c r="J11" s="56" t="s">
        <v>42</v>
      </c>
      <c r="K11" s="56">
        <v>54</v>
      </c>
      <c r="L11" s="56">
        <v>162</v>
      </c>
      <c r="M11" s="56">
        <v>72</v>
      </c>
      <c r="N11" s="58">
        <v>288</v>
      </c>
      <c r="O11" s="57">
        <f>P11+U11</f>
        <v>742.9</v>
      </c>
      <c r="P11" s="55">
        <v>742.9</v>
      </c>
      <c r="Q11" s="55">
        <v>742.9</v>
      </c>
      <c r="R11" s="55"/>
      <c r="S11" s="55"/>
      <c r="T11" s="55"/>
      <c r="U11" s="55"/>
      <c r="V11" s="55" t="s">
        <v>39</v>
      </c>
      <c r="W11" s="55" t="s">
        <v>43</v>
      </c>
      <c r="X11" s="54"/>
      <c r="Y11" s="57" t="s">
        <v>44</v>
      </c>
      <c r="Z11" s="59"/>
    </row>
    <row r="12" ht="36" customHeight="1" spans="1:26">
      <c r="A12" s="51">
        <v>2</v>
      </c>
      <c r="B12" s="52" t="s">
        <v>45</v>
      </c>
      <c r="C12" s="53" t="s">
        <v>46</v>
      </c>
      <c r="D12" s="54" t="s">
        <v>38</v>
      </c>
      <c r="E12" s="55">
        <v>1</v>
      </c>
      <c r="F12" s="55" t="s">
        <v>39</v>
      </c>
      <c r="G12" s="56" t="s">
        <v>47</v>
      </c>
      <c r="H12" s="57" t="s">
        <v>41</v>
      </c>
      <c r="I12" s="56" t="s">
        <v>42</v>
      </c>
      <c r="J12" s="56" t="s">
        <v>42</v>
      </c>
      <c r="K12" s="56">
        <v>57</v>
      </c>
      <c r="L12" s="56">
        <v>175</v>
      </c>
      <c r="M12" s="56">
        <v>70</v>
      </c>
      <c r="N12" s="58">
        <v>281</v>
      </c>
      <c r="O12" s="57">
        <f t="shared" ref="O12:O27" si="4">P12+U12</f>
        <v>384.8</v>
      </c>
      <c r="P12" s="55">
        <v>384.8</v>
      </c>
      <c r="Q12" s="55">
        <v>384.8</v>
      </c>
      <c r="R12" s="55"/>
      <c r="S12" s="55"/>
      <c r="T12" s="55"/>
      <c r="U12" s="55"/>
      <c r="V12" s="55" t="s">
        <v>39</v>
      </c>
      <c r="W12" s="55" t="s">
        <v>43</v>
      </c>
      <c r="X12" s="54"/>
      <c r="Y12" s="57" t="s">
        <v>44</v>
      </c>
      <c r="Z12" s="59"/>
    </row>
    <row r="13" ht="36" customHeight="1" spans="1:26">
      <c r="A13" s="51">
        <v>3</v>
      </c>
      <c r="B13" s="52" t="s">
        <v>48</v>
      </c>
      <c r="C13" s="53" t="s">
        <v>49</v>
      </c>
      <c r="D13" s="54" t="s">
        <v>38</v>
      </c>
      <c r="E13" s="55">
        <v>1</v>
      </c>
      <c r="F13" s="55" t="s">
        <v>50</v>
      </c>
      <c r="G13" s="56" t="s">
        <v>51</v>
      </c>
      <c r="H13" s="57" t="s">
        <v>41</v>
      </c>
      <c r="I13" s="56" t="s">
        <v>41</v>
      </c>
      <c r="J13" s="57" t="s">
        <v>41</v>
      </c>
      <c r="K13" s="56">
        <v>73</v>
      </c>
      <c r="L13" s="56">
        <v>223</v>
      </c>
      <c r="M13" s="56">
        <v>122</v>
      </c>
      <c r="N13" s="58">
        <v>488</v>
      </c>
      <c r="O13" s="57">
        <f t="shared" si="4"/>
        <v>260</v>
      </c>
      <c r="P13" s="55">
        <v>260</v>
      </c>
      <c r="Q13" s="55">
        <v>260</v>
      </c>
      <c r="R13" s="55"/>
      <c r="S13" s="55"/>
      <c r="T13" s="55"/>
      <c r="U13" s="55"/>
      <c r="V13" s="55" t="s">
        <v>50</v>
      </c>
      <c r="W13" s="55" t="s">
        <v>43</v>
      </c>
      <c r="X13" s="54"/>
      <c r="Y13" s="57" t="s">
        <v>52</v>
      </c>
      <c r="Z13" s="59"/>
    </row>
    <row r="14" ht="44" customHeight="1" spans="1:26">
      <c r="A14" s="51">
        <v>4</v>
      </c>
      <c r="B14" s="52" t="s">
        <v>53</v>
      </c>
      <c r="C14" s="53" t="s">
        <v>54</v>
      </c>
      <c r="D14" s="54" t="s">
        <v>38</v>
      </c>
      <c r="E14" s="55">
        <v>1</v>
      </c>
      <c r="F14" s="55" t="s">
        <v>50</v>
      </c>
      <c r="G14" s="56" t="s">
        <v>51</v>
      </c>
      <c r="H14" s="57" t="s">
        <v>41</v>
      </c>
      <c r="I14" s="56" t="s">
        <v>41</v>
      </c>
      <c r="J14" s="57" t="s">
        <v>41</v>
      </c>
      <c r="K14" s="56">
        <v>73</v>
      </c>
      <c r="L14" s="56">
        <v>223</v>
      </c>
      <c r="M14" s="56">
        <v>122</v>
      </c>
      <c r="N14" s="58">
        <v>488</v>
      </c>
      <c r="O14" s="57">
        <f t="shared" si="4"/>
        <v>540.6446</v>
      </c>
      <c r="P14" s="55">
        <v>540.6446</v>
      </c>
      <c r="Q14" s="55">
        <v>540.6446</v>
      </c>
      <c r="R14" s="55"/>
      <c r="S14" s="55"/>
      <c r="T14" s="55"/>
      <c r="U14" s="55"/>
      <c r="V14" s="55" t="s">
        <v>50</v>
      </c>
      <c r="W14" s="55" t="s">
        <v>43</v>
      </c>
      <c r="X14" s="54"/>
      <c r="Y14" s="57" t="s">
        <v>52</v>
      </c>
      <c r="Z14" s="59"/>
    </row>
    <row r="15" ht="36" customHeight="1" spans="1:26">
      <c r="A15" s="51">
        <v>5</v>
      </c>
      <c r="B15" s="52" t="s">
        <v>55</v>
      </c>
      <c r="C15" s="53" t="s">
        <v>56</v>
      </c>
      <c r="D15" s="54" t="s">
        <v>38</v>
      </c>
      <c r="E15" s="55">
        <v>1</v>
      </c>
      <c r="F15" s="55" t="s">
        <v>57</v>
      </c>
      <c r="G15" s="56" t="s">
        <v>58</v>
      </c>
      <c r="H15" s="57" t="s">
        <v>41</v>
      </c>
      <c r="I15" s="56" t="s">
        <v>42</v>
      </c>
      <c r="J15" s="56" t="s">
        <v>42</v>
      </c>
      <c r="K15" s="56">
        <v>22</v>
      </c>
      <c r="L15" s="56">
        <v>66</v>
      </c>
      <c r="M15" s="56">
        <v>44</v>
      </c>
      <c r="N15" s="58">
        <v>177</v>
      </c>
      <c r="O15" s="57">
        <f t="shared" si="4"/>
        <v>270.016</v>
      </c>
      <c r="P15" s="55">
        <v>270.016</v>
      </c>
      <c r="Q15" s="55">
        <v>270.016</v>
      </c>
      <c r="R15" s="55"/>
      <c r="S15" s="55"/>
      <c r="T15" s="55"/>
      <c r="U15" s="55"/>
      <c r="V15" s="55" t="s">
        <v>57</v>
      </c>
      <c r="W15" s="55" t="s">
        <v>43</v>
      </c>
      <c r="X15" s="54"/>
      <c r="Y15" s="57" t="s">
        <v>59</v>
      </c>
      <c r="Z15" s="59"/>
    </row>
    <row r="16" ht="116" customHeight="1" spans="1:26">
      <c r="A16" s="51">
        <v>6</v>
      </c>
      <c r="B16" s="52" t="s">
        <v>60</v>
      </c>
      <c r="C16" s="53" t="s">
        <v>61</v>
      </c>
      <c r="D16" s="54" t="s">
        <v>38</v>
      </c>
      <c r="E16" s="55">
        <v>1</v>
      </c>
      <c r="F16" s="55" t="s">
        <v>62</v>
      </c>
      <c r="G16" s="56" t="s">
        <v>63</v>
      </c>
      <c r="H16" s="57" t="s">
        <v>41</v>
      </c>
      <c r="I16" s="56" t="s">
        <v>42</v>
      </c>
      <c r="J16" s="56" t="s">
        <v>42</v>
      </c>
      <c r="K16" s="56">
        <v>24</v>
      </c>
      <c r="L16" s="56">
        <v>72</v>
      </c>
      <c r="M16" s="56">
        <v>44</v>
      </c>
      <c r="N16" s="58">
        <v>178</v>
      </c>
      <c r="O16" s="57">
        <f t="shared" si="4"/>
        <v>520</v>
      </c>
      <c r="P16" s="55">
        <v>520</v>
      </c>
      <c r="Q16" s="55">
        <v>520</v>
      </c>
      <c r="R16" s="55"/>
      <c r="S16" s="55"/>
      <c r="T16" s="55"/>
      <c r="U16" s="55"/>
      <c r="V16" s="55" t="s">
        <v>62</v>
      </c>
      <c r="W16" s="55" t="s">
        <v>43</v>
      </c>
      <c r="X16" s="54"/>
      <c r="Y16" s="57" t="s">
        <v>64</v>
      </c>
      <c r="Z16" s="59"/>
    </row>
    <row r="17" ht="31" customHeight="1" spans="1:26">
      <c r="A17" s="51">
        <v>7</v>
      </c>
      <c r="B17" s="52" t="s">
        <v>65</v>
      </c>
      <c r="C17" s="53" t="s">
        <v>66</v>
      </c>
      <c r="D17" s="54" t="s">
        <v>38</v>
      </c>
      <c r="E17" s="55">
        <v>1</v>
      </c>
      <c r="F17" s="55" t="s">
        <v>67</v>
      </c>
      <c r="G17" s="56" t="s">
        <v>68</v>
      </c>
      <c r="H17" s="57" t="s">
        <v>41</v>
      </c>
      <c r="I17" s="56" t="s">
        <v>42</v>
      </c>
      <c r="J17" s="56" t="s">
        <v>42</v>
      </c>
      <c r="K17" s="56">
        <v>17</v>
      </c>
      <c r="L17" s="56">
        <v>53</v>
      </c>
      <c r="M17" s="56">
        <v>76</v>
      </c>
      <c r="N17" s="58">
        <v>305</v>
      </c>
      <c r="O17" s="57">
        <f t="shared" si="4"/>
        <v>160</v>
      </c>
      <c r="P17" s="55">
        <v>160</v>
      </c>
      <c r="Q17" s="55">
        <v>160</v>
      </c>
      <c r="R17" s="55"/>
      <c r="S17" s="55"/>
      <c r="T17" s="55"/>
      <c r="U17" s="55"/>
      <c r="V17" s="55" t="s">
        <v>67</v>
      </c>
      <c r="W17" s="55" t="s">
        <v>43</v>
      </c>
      <c r="X17" s="54"/>
      <c r="Y17" s="57" t="s">
        <v>69</v>
      </c>
      <c r="Z17" s="59"/>
    </row>
    <row r="18" ht="43" customHeight="1" spans="1:26">
      <c r="A18" s="51">
        <v>8</v>
      </c>
      <c r="B18" s="52" t="s">
        <v>70</v>
      </c>
      <c r="C18" s="53" t="s">
        <v>71</v>
      </c>
      <c r="D18" s="54" t="s">
        <v>38</v>
      </c>
      <c r="E18" s="55">
        <v>1</v>
      </c>
      <c r="F18" s="55" t="s">
        <v>72</v>
      </c>
      <c r="G18" s="56" t="s">
        <v>73</v>
      </c>
      <c r="H18" s="57" t="s">
        <v>41</v>
      </c>
      <c r="I18" s="56" t="s">
        <v>42</v>
      </c>
      <c r="J18" s="56" t="s">
        <v>42</v>
      </c>
      <c r="K18" s="56">
        <v>39</v>
      </c>
      <c r="L18" s="56">
        <v>117</v>
      </c>
      <c r="M18" s="56">
        <v>87</v>
      </c>
      <c r="N18" s="58">
        <v>344</v>
      </c>
      <c r="O18" s="57">
        <f t="shared" si="4"/>
        <v>210</v>
      </c>
      <c r="P18" s="55">
        <v>210</v>
      </c>
      <c r="Q18" s="55">
        <v>210</v>
      </c>
      <c r="R18" s="55"/>
      <c r="S18" s="55"/>
      <c r="T18" s="55"/>
      <c r="U18" s="55"/>
      <c r="V18" s="55" t="s">
        <v>72</v>
      </c>
      <c r="W18" s="55" t="s">
        <v>43</v>
      </c>
      <c r="X18" s="54"/>
      <c r="Y18" s="57" t="s">
        <v>74</v>
      </c>
      <c r="Z18" s="59"/>
    </row>
    <row r="19" ht="33" customHeight="1" spans="1:26">
      <c r="A19" s="51">
        <v>9</v>
      </c>
      <c r="B19" s="52" t="s">
        <v>75</v>
      </c>
      <c r="C19" s="53" t="s">
        <v>76</v>
      </c>
      <c r="D19" s="54" t="s">
        <v>38</v>
      </c>
      <c r="E19" s="55">
        <v>1</v>
      </c>
      <c r="F19" s="55" t="s">
        <v>67</v>
      </c>
      <c r="G19" s="56" t="s">
        <v>77</v>
      </c>
      <c r="H19" s="57" t="s">
        <v>41</v>
      </c>
      <c r="I19" s="56" t="s">
        <v>42</v>
      </c>
      <c r="J19" s="56" t="s">
        <v>42</v>
      </c>
      <c r="K19" s="56">
        <v>119</v>
      </c>
      <c r="L19" s="56">
        <v>359</v>
      </c>
      <c r="M19" s="56">
        <v>197</v>
      </c>
      <c r="N19" s="58">
        <v>788</v>
      </c>
      <c r="O19" s="57">
        <f t="shared" si="4"/>
        <v>65</v>
      </c>
      <c r="P19" s="55">
        <v>65</v>
      </c>
      <c r="Q19" s="55">
        <v>65</v>
      </c>
      <c r="R19" s="55"/>
      <c r="S19" s="55"/>
      <c r="T19" s="55"/>
      <c r="U19" s="55"/>
      <c r="V19" s="55" t="s">
        <v>67</v>
      </c>
      <c r="W19" s="55" t="s">
        <v>43</v>
      </c>
      <c r="X19" s="54"/>
      <c r="Y19" s="57" t="s">
        <v>69</v>
      </c>
      <c r="Z19" s="59"/>
    </row>
    <row r="20" ht="43" customHeight="1" spans="1:26">
      <c r="A20" s="51">
        <v>10</v>
      </c>
      <c r="B20" s="52" t="s">
        <v>78</v>
      </c>
      <c r="C20" s="53" t="s">
        <v>79</v>
      </c>
      <c r="D20" s="54" t="s">
        <v>38</v>
      </c>
      <c r="E20" s="55">
        <v>1</v>
      </c>
      <c r="F20" s="55" t="s">
        <v>72</v>
      </c>
      <c r="G20" s="56" t="s">
        <v>80</v>
      </c>
      <c r="H20" s="57" t="s">
        <v>41</v>
      </c>
      <c r="I20" s="56" t="s">
        <v>42</v>
      </c>
      <c r="J20" s="56" t="s">
        <v>42</v>
      </c>
      <c r="K20" s="56">
        <v>81</v>
      </c>
      <c r="L20" s="56">
        <v>245</v>
      </c>
      <c r="M20" s="56">
        <v>120</v>
      </c>
      <c r="N20" s="58">
        <v>478</v>
      </c>
      <c r="O20" s="57">
        <f t="shared" si="4"/>
        <v>120</v>
      </c>
      <c r="P20" s="55">
        <v>120</v>
      </c>
      <c r="Q20" s="55">
        <v>120</v>
      </c>
      <c r="R20" s="55"/>
      <c r="S20" s="55"/>
      <c r="T20" s="55"/>
      <c r="U20" s="55"/>
      <c r="V20" s="55" t="s">
        <v>72</v>
      </c>
      <c r="W20" s="55" t="s">
        <v>43</v>
      </c>
      <c r="X20" s="54"/>
      <c r="Y20" s="57" t="s">
        <v>74</v>
      </c>
      <c r="Z20" s="59"/>
    </row>
    <row r="21" ht="52" customHeight="1" spans="1:26">
      <c r="A21" s="51">
        <v>11</v>
      </c>
      <c r="B21" s="52" t="s">
        <v>81</v>
      </c>
      <c r="C21" s="53" t="s">
        <v>82</v>
      </c>
      <c r="D21" s="54" t="s">
        <v>38</v>
      </c>
      <c r="E21" s="55">
        <v>1</v>
      </c>
      <c r="F21" s="55" t="s">
        <v>57</v>
      </c>
      <c r="G21" s="56" t="s">
        <v>58</v>
      </c>
      <c r="H21" s="57" t="s">
        <v>41</v>
      </c>
      <c r="I21" s="56" t="s">
        <v>42</v>
      </c>
      <c r="J21" s="56" t="s">
        <v>42</v>
      </c>
      <c r="K21" s="56">
        <v>64</v>
      </c>
      <c r="L21" s="56">
        <v>192</v>
      </c>
      <c r="M21" s="56">
        <v>83</v>
      </c>
      <c r="N21" s="58">
        <v>332</v>
      </c>
      <c r="O21" s="57">
        <f t="shared" si="4"/>
        <v>94.5</v>
      </c>
      <c r="P21" s="55">
        <v>94.5</v>
      </c>
      <c r="Q21" s="55">
        <v>94.5</v>
      </c>
      <c r="R21" s="55"/>
      <c r="S21" s="55"/>
      <c r="T21" s="55"/>
      <c r="U21" s="55"/>
      <c r="V21" s="55" t="s">
        <v>57</v>
      </c>
      <c r="W21" s="55" t="s">
        <v>43</v>
      </c>
      <c r="X21" s="54"/>
      <c r="Y21" s="57" t="s">
        <v>59</v>
      </c>
      <c r="Z21" s="59"/>
    </row>
    <row r="22" ht="36" customHeight="1" spans="1:26">
      <c r="A22" s="51">
        <v>12</v>
      </c>
      <c r="B22" s="52" t="s">
        <v>83</v>
      </c>
      <c r="C22" s="53" t="s">
        <v>84</v>
      </c>
      <c r="D22" s="54" t="s">
        <v>38</v>
      </c>
      <c r="E22" s="55">
        <v>1</v>
      </c>
      <c r="F22" s="55" t="s">
        <v>85</v>
      </c>
      <c r="G22" s="56" t="s">
        <v>86</v>
      </c>
      <c r="H22" s="57" t="s">
        <v>41</v>
      </c>
      <c r="I22" s="56" t="s">
        <v>42</v>
      </c>
      <c r="J22" s="56" t="s">
        <v>42</v>
      </c>
      <c r="K22" s="56">
        <v>65</v>
      </c>
      <c r="L22" s="56">
        <v>194</v>
      </c>
      <c r="M22" s="56">
        <v>95</v>
      </c>
      <c r="N22" s="58">
        <v>378</v>
      </c>
      <c r="O22" s="57">
        <f t="shared" si="4"/>
        <v>83</v>
      </c>
      <c r="P22" s="55">
        <v>83</v>
      </c>
      <c r="Q22" s="55">
        <v>83</v>
      </c>
      <c r="R22" s="55"/>
      <c r="S22" s="55"/>
      <c r="T22" s="55"/>
      <c r="U22" s="55"/>
      <c r="V22" s="55" t="s">
        <v>85</v>
      </c>
      <c r="W22" s="55" t="s">
        <v>43</v>
      </c>
      <c r="X22" s="54"/>
      <c r="Y22" s="57" t="s">
        <v>87</v>
      </c>
      <c r="Z22" s="59"/>
    </row>
    <row r="23" ht="36" customHeight="1" spans="1:26">
      <c r="A23" s="51">
        <v>13</v>
      </c>
      <c r="B23" s="52" t="s">
        <v>88</v>
      </c>
      <c r="C23" s="53" t="s">
        <v>89</v>
      </c>
      <c r="D23" s="54" t="s">
        <v>38</v>
      </c>
      <c r="E23" s="55">
        <v>1</v>
      </c>
      <c r="F23" s="55" t="s">
        <v>72</v>
      </c>
      <c r="G23" s="56" t="s">
        <v>90</v>
      </c>
      <c r="H23" s="57" t="s">
        <v>41</v>
      </c>
      <c r="I23" s="57" t="s">
        <v>41</v>
      </c>
      <c r="J23" s="57" t="s">
        <v>41</v>
      </c>
      <c r="K23" s="56">
        <v>79</v>
      </c>
      <c r="L23" s="56">
        <v>239</v>
      </c>
      <c r="M23" s="56">
        <v>284</v>
      </c>
      <c r="N23" s="58">
        <v>1138</v>
      </c>
      <c r="O23" s="57">
        <f t="shared" si="4"/>
        <v>42</v>
      </c>
      <c r="P23" s="55">
        <v>42</v>
      </c>
      <c r="Q23" s="55">
        <v>42</v>
      </c>
      <c r="R23" s="55"/>
      <c r="S23" s="55"/>
      <c r="T23" s="55"/>
      <c r="U23" s="55"/>
      <c r="V23" s="55" t="s">
        <v>72</v>
      </c>
      <c r="W23" s="55" t="s">
        <v>43</v>
      </c>
      <c r="X23" s="54"/>
      <c r="Y23" s="57" t="s">
        <v>74</v>
      </c>
      <c r="Z23" s="59"/>
    </row>
    <row r="24" ht="36" customHeight="1" spans="1:26">
      <c r="A24" s="51">
        <v>14</v>
      </c>
      <c r="B24" s="52" t="s">
        <v>91</v>
      </c>
      <c r="C24" s="53" t="s">
        <v>92</v>
      </c>
      <c r="D24" s="54" t="s">
        <v>38</v>
      </c>
      <c r="E24" s="55">
        <v>1</v>
      </c>
      <c r="F24" s="55" t="s">
        <v>72</v>
      </c>
      <c r="G24" s="56" t="s">
        <v>93</v>
      </c>
      <c r="H24" s="57" t="s">
        <v>41</v>
      </c>
      <c r="I24" s="57" t="s">
        <v>41</v>
      </c>
      <c r="J24" s="57" t="s">
        <v>41</v>
      </c>
      <c r="K24" s="56">
        <v>80</v>
      </c>
      <c r="L24" s="56">
        <v>241</v>
      </c>
      <c r="M24" s="56">
        <v>127</v>
      </c>
      <c r="N24" s="58">
        <v>504</v>
      </c>
      <c r="O24" s="57">
        <f t="shared" si="4"/>
        <v>5.6</v>
      </c>
      <c r="P24" s="55">
        <v>5.6</v>
      </c>
      <c r="Q24" s="55">
        <v>5.6</v>
      </c>
      <c r="R24" s="55"/>
      <c r="S24" s="55"/>
      <c r="T24" s="55"/>
      <c r="U24" s="55"/>
      <c r="V24" s="55" t="s">
        <v>72</v>
      </c>
      <c r="W24" s="55" t="s">
        <v>43</v>
      </c>
      <c r="X24" s="54"/>
      <c r="Y24" s="57" t="s">
        <v>74</v>
      </c>
      <c r="Z24" s="59"/>
    </row>
    <row r="25" ht="36" customHeight="1" spans="1:26">
      <c r="A25" s="51">
        <v>15</v>
      </c>
      <c r="B25" s="52" t="s">
        <v>94</v>
      </c>
      <c r="C25" s="53" t="s">
        <v>95</v>
      </c>
      <c r="D25" s="54" t="s">
        <v>38</v>
      </c>
      <c r="E25" s="55">
        <v>1</v>
      </c>
      <c r="F25" s="55" t="s">
        <v>85</v>
      </c>
      <c r="G25" s="56" t="s">
        <v>96</v>
      </c>
      <c r="H25" s="57" t="s">
        <v>41</v>
      </c>
      <c r="I25" s="56" t="s">
        <v>42</v>
      </c>
      <c r="J25" s="56" t="s">
        <v>42</v>
      </c>
      <c r="K25" s="56">
        <v>46</v>
      </c>
      <c r="L25" s="56">
        <v>136</v>
      </c>
      <c r="M25" s="56">
        <v>82</v>
      </c>
      <c r="N25" s="56">
        <v>327</v>
      </c>
      <c r="O25" s="57">
        <f t="shared" si="4"/>
        <v>83</v>
      </c>
      <c r="P25" s="55">
        <v>83</v>
      </c>
      <c r="Q25" s="55">
        <v>83</v>
      </c>
      <c r="R25" s="55"/>
      <c r="S25" s="55"/>
      <c r="T25" s="55"/>
      <c r="U25" s="55"/>
      <c r="V25" s="55" t="s">
        <v>85</v>
      </c>
      <c r="W25" s="55" t="s">
        <v>43</v>
      </c>
      <c r="X25" s="54"/>
      <c r="Y25" s="57" t="s">
        <v>87</v>
      </c>
      <c r="Z25" s="59"/>
    </row>
    <row r="26" ht="56" customHeight="1" spans="1:26">
      <c r="A26" s="51">
        <v>16</v>
      </c>
      <c r="B26" s="52" t="s">
        <v>97</v>
      </c>
      <c r="C26" s="53" t="s">
        <v>98</v>
      </c>
      <c r="D26" s="54" t="s">
        <v>38</v>
      </c>
      <c r="E26" s="55">
        <v>1</v>
      </c>
      <c r="F26" s="55" t="s">
        <v>72</v>
      </c>
      <c r="G26" s="56" t="s">
        <v>99</v>
      </c>
      <c r="H26" s="57" t="s">
        <v>41</v>
      </c>
      <c r="I26" s="57" t="s">
        <v>41</v>
      </c>
      <c r="J26" s="57" t="s">
        <v>41</v>
      </c>
      <c r="K26" s="56">
        <v>49</v>
      </c>
      <c r="L26" s="56">
        <v>145</v>
      </c>
      <c r="M26" s="56">
        <v>134</v>
      </c>
      <c r="N26" s="58">
        <v>533</v>
      </c>
      <c r="O26" s="57">
        <f t="shared" si="4"/>
        <v>86.1</v>
      </c>
      <c r="P26" s="60">
        <v>86.1</v>
      </c>
      <c r="Q26" s="55">
        <v>86.1</v>
      </c>
      <c r="R26" s="55"/>
      <c r="S26" s="55"/>
      <c r="T26" s="55"/>
      <c r="U26" s="55"/>
      <c r="V26" s="55" t="s">
        <v>72</v>
      </c>
      <c r="W26" s="55" t="s">
        <v>43</v>
      </c>
      <c r="X26" s="54"/>
      <c r="Y26" s="57" t="s">
        <v>74</v>
      </c>
      <c r="Z26" s="59"/>
    </row>
    <row r="27" ht="56" customHeight="1" spans="1:26">
      <c r="A27" s="51">
        <v>17</v>
      </c>
      <c r="B27" s="52" t="s">
        <v>100</v>
      </c>
      <c r="C27" s="53" t="s">
        <v>101</v>
      </c>
      <c r="D27" s="54" t="s">
        <v>38</v>
      </c>
      <c r="E27" s="55">
        <v>1</v>
      </c>
      <c r="F27" s="55" t="s">
        <v>102</v>
      </c>
      <c r="G27" s="56" t="s">
        <v>103</v>
      </c>
      <c r="H27" s="57" t="s">
        <v>41</v>
      </c>
      <c r="I27" s="57" t="s">
        <v>41</v>
      </c>
      <c r="J27" s="57" t="s">
        <v>41</v>
      </c>
      <c r="K27" s="56">
        <v>59</v>
      </c>
      <c r="L27" s="56">
        <v>177</v>
      </c>
      <c r="M27" s="56">
        <v>126</v>
      </c>
      <c r="N27" s="58">
        <v>497</v>
      </c>
      <c r="O27" s="57">
        <f t="shared" si="4"/>
        <v>288</v>
      </c>
      <c r="P27" s="60">
        <v>288</v>
      </c>
      <c r="Q27" s="55">
        <v>288</v>
      </c>
      <c r="R27" s="55"/>
      <c r="S27" s="55"/>
      <c r="T27" s="55"/>
      <c r="U27" s="55"/>
      <c r="V27" s="55" t="s">
        <v>102</v>
      </c>
      <c r="W27" s="55" t="s">
        <v>43</v>
      </c>
      <c r="X27" s="54"/>
      <c r="Y27" s="57" t="s">
        <v>104</v>
      </c>
      <c r="Z27" s="59"/>
    </row>
    <row r="28" customFormat="1" ht="36" spans="1:26">
      <c r="A28" s="47" t="s">
        <v>105</v>
      </c>
      <c r="B28" s="61"/>
      <c r="C28" s="61"/>
      <c r="D28" s="61"/>
      <c r="E28" s="62">
        <f>E29+E30+E31</f>
        <v>3</v>
      </c>
      <c r="F28" s="61"/>
      <c r="G28" s="61"/>
      <c r="H28" s="61"/>
      <c r="I28" s="61"/>
      <c r="J28" s="61"/>
      <c r="K28" s="62">
        <f t="shared" ref="K28:U28" si="5">K29+K30+K31</f>
        <v>306</v>
      </c>
      <c r="L28" s="62">
        <f t="shared" si="5"/>
        <v>922</v>
      </c>
      <c r="M28" s="62">
        <f t="shared" si="5"/>
        <v>512</v>
      </c>
      <c r="N28" s="62">
        <f t="shared" si="5"/>
        <v>2034</v>
      </c>
      <c r="O28" s="62">
        <f t="shared" si="5"/>
        <v>807.45</v>
      </c>
      <c r="P28" s="62">
        <f t="shared" si="5"/>
        <v>807.45</v>
      </c>
      <c r="Q28" s="62">
        <f t="shared" si="5"/>
        <v>0</v>
      </c>
      <c r="R28" s="62">
        <f t="shared" si="5"/>
        <v>0</v>
      </c>
      <c r="S28" s="62">
        <f t="shared" si="5"/>
        <v>0</v>
      </c>
      <c r="T28" s="62">
        <f t="shared" si="5"/>
        <v>807.45</v>
      </c>
      <c r="U28" s="62"/>
      <c r="V28" s="61"/>
      <c r="W28" s="61"/>
      <c r="X28" s="61"/>
      <c r="Y28" s="61"/>
      <c r="Z28" s="61"/>
    </row>
    <row r="29" customFormat="1" ht="60" customHeight="1" spans="1:26">
      <c r="A29" s="51">
        <v>18</v>
      </c>
      <c r="B29" s="52" t="s">
        <v>106</v>
      </c>
      <c r="C29" s="53" t="s">
        <v>107</v>
      </c>
      <c r="D29" s="54" t="s">
        <v>38</v>
      </c>
      <c r="E29" s="60">
        <v>1</v>
      </c>
      <c r="F29" s="55" t="s">
        <v>57</v>
      </c>
      <c r="G29" s="56" t="s">
        <v>108</v>
      </c>
      <c r="H29" s="57" t="s">
        <v>41</v>
      </c>
      <c r="I29" s="56" t="s">
        <v>42</v>
      </c>
      <c r="J29" s="56" t="s">
        <v>42</v>
      </c>
      <c r="K29" s="56">
        <v>26</v>
      </c>
      <c r="L29" s="56">
        <v>77</v>
      </c>
      <c r="M29" s="56">
        <v>38</v>
      </c>
      <c r="N29" s="56">
        <v>152</v>
      </c>
      <c r="O29" s="57">
        <f t="shared" ref="O29:O31" si="6">P29+U29</f>
        <v>19.55</v>
      </c>
      <c r="P29" s="60">
        <v>19.55</v>
      </c>
      <c r="Q29" s="55"/>
      <c r="R29" s="55"/>
      <c r="S29" s="55"/>
      <c r="T29" s="55">
        <v>19.55</v>
      </c>
      <c r="U29" s="55"/>
      <c r="V29" s="55" t="s">
        <v>57</v>
      </c>
      <c r="W29" s="55" t="s">
        <v>43</v>
      </c>
      <c r="X29" s="54"/>
      <c r="Y29" s="57" t="s">
        <v>59</v>
      </c>
      <c r="Z29" s="59"/>
    </row>
    <row r="30" customFormat="1" ht="96" customHeight="1" spans="1:26">
      <c r="A30" s="51">
        <v>19</v>
      </c>
      <c r="B30" s="52" t="s">
        <v>109</v>
      </c>
      <c r="C30" s="53" t="s">
        <v>110</v>
      </c>
      <c r="D30" s="54" t="s">
        <v>38</v>
      </c>
      <c r="E30" s="60">
        <v>1</v>
      </c>
      <c r="F30" s="55" t="s">
        <v>62</v>
      </c>
      <c r="G30" s="56" t="s">
        <v>111</v>
      </c>
      <c r="H30" s="57" t="s">
        <v>41</v>
      </c>
      <c r="I30" s="56" t="s">
        <v>42</v>
      </c>
      <c r="J30" s="56" t="s">
        <v>42</v>
      </c>
      <c r="K30" s="56">
        <v>263</v>
      </c>
      <c r="L30" s="56">
        <v>791</v>
      </c>
      <c r="M30" s="56">
        <v>441</v>
      </c>
      <c r="N30" s="56">
        <v>1756</v>
      </c>
      <c r="O30" s="57">
        <f t="shared" si="6"/>
        <v>80</v>
      </c>
      <c r="P30" s="60">
        <v>80</v>
      </c>
      <c r="Q30" s="55"/>
      <c r="R30" s="55"/>
      <c r="S30" s="55"/>
      <c r="T30" s="55">
        <v>80</v>
      </c>
      <c r="U30" s="55"/>
      <c r="V30" s="55" t="s">
        <v>62</v>
      </c>
      <c r="W30" s="55" t="s">
        <v>43</v>
      </c>
      <c r="X30" s="54"/>
      <c r="Y30" s="57" t="s">
        <v>64</v>
      </c>
      <c r="Z30" s="59"/>
    </row>
    <row r="31" customFormat="1" ht="96" customHeight="1" spans="1:26">
      <c r="A31" s="51">
        <v>20</v>
      </c>
      <c r="B31" s="52" t="s">
        <v>112</v>
      </c>
      <c r="C31" s="53" t="s">
        <v>113</v>
      </c>
      <c r="D31" s="54" t="s">
        <v>38</v>
      </c>
      <c r="E31" s="60">
        <v>1</v>
      </c>
      <c r="F31" s="55" t="s">
        <v>102</v>
      </c>
      <c r="G31" s="56" t="s">
        <v>114</v>
      </c>
      <c r="H31" s="57" t="s">
        <v>41</v>
      </c>
      <c r="I31" s="56" t="s">
        <v>42</v>
      </c>
      <c r="J31" s="56" t="s">
        <v>42</v>
      </c>
      <c r="K31" s="56">
        <v>17</v>
      </c>
      <c r="L31" s="56">
        <v>54</v>
      </c>
      <c r="M31" s="56">
        <v>33</v>
      </c>
      <c r="N31" s="56">
        <v>126</v>
      </c>
      <c r="O31" s="57">
        <f t="shared" si="6"/>
        <v>707.9</v>
      </c>
      <c r="P31" s="60">
        <v>707.9</v>
      </c>
      <c r="Q31" s="55"/>
      <c r="R31" s="55"/>
      <c r="S31" s="55"/>
      <c r="T31" s="55">
        <v>707.9</v>
      </c>
      <c r="U31" s="55"/>
      <c r="V31" s="55" t="s">
        <v>102</v>
      </c>
      <c r="W31" s="55" t="s">
        <v>43</v>
      </c>
      <c r="X31" s="54"/>
      <c r="Y31" s="57" t="s">
        <v>104</v>
      </c>
      <c r="Z31" s="59"/>
    </row>
    <row r="32" s="5" customFormat="1" ht="29" customHeight="1" spans="1:26">
      <c r="A32" s="47" t="s">
        <v>115</v>
      </c>
      <c r="B32" s="43"/>
      <c r="C32" s="48"/>
      <c r="D32" s="43"/>
      <c r="E32" s="49">
        <f>E33+E35</f>
        <v>3</v>
      </c>
      <c r="F32" s="49"/>
      <c r="G32" s="49"/>
      <c r="H32" s="49"/>
      <c r="I32" s="49"/>
      <c r="J32" s="49"/>
      <c r="K32" s="49">
        <f t="shared" ref="K32:T32" si="7">K33+K35</f>
        <v>230</v>
      </c>
      <c r="L32" s="49">
        <f t="shared" si="7"/>
        <v>724</v>
      </c>
      <c r="M32" s="49">
        <f t="shared" si="7"/>
        <v>378</v>
      </c>
      <c r="N32" s="49">
        <f t="shared" si="7"/>
        <v>1525</v>
      </c>
      <c r="O32" s="49">
        <f t="shared" si="7"/>
        <v>1596.8</v>
      </c>
      <c r="P32" s="49">
        <f t="shared" si="7"/>
        <v>1596.8</v>
      </c>
      <c r="Q32" s="49">
        <f t="shared" si="7"/>
        <v>0</v>
      </c>
      <c r="R32" s="49">
        <f t="shared" si="7"/>
        <v>1062</v>
      </c>
      <c r="S32" s="49">
        <f t="shared" si="7"/>
        <v>0</v>
      </c>
      <c r="T32" s="49">
        <f t="shared" si="7"/>
        <v>0</v>
      </c>
      <c r="U32" s="43"/>
      <c r="V32" s="43"/>
      <c r="W32" s="43"/>
      <c r="X32" s="43"/>
      <c r="Y32" s="43"/>
      <c r="Z32" s="44"/>
    </row>
    <row r="33" s="5" customFormat="1" ht="51" customHeight="1" spans="1:26">
      <c r="A33" s="47" t="s">
        <v>116</v>
      </c>
      <c r="B33" s="43"/>
      <c r="C33" s="48"/>
      <c r="D33" s="43"/>
      <c r="E33" s="49">
        <f>E34</f>
        <v>1</v>
      </c>
      <c r="F33" s="49"/>
      <c r="G33" s="49"/>
      <c r="H33" s="50"/>
      <c r="I33" s="50"/>
      <c r="J33" s="50"/>
      <c r="K33" s="50">
        <f t="shared" ref="K33:Q33" si="8">SUM(K34:K34)</f>
        <v>33</v>
      </c>
      <c r="L33" s="50">
        <f t="shared" si="8"/>
        <v>124</v>
      </c>
      <c r="M33" s="50">
        <f t="shared" si="8"/>
        <v>81</v>
      </c>
      <c r="N33" s="50">
        <f t="shared" si="8"/>
        <v>322</v>
      </c>
      <c r="O33" s="50">
        <f t="shared" si="8"/>
        <v>534.8</v>
      </c>
      <c r="P33" s="50">
        <f t="shared" si="8"/>
        <v>534.8</v>
      </c>
      <c r="Q33" s="50">
        <f t="shared" si="8"/>
        <v>0</v>
      </c>
      <c r="R33" s="49"/>
      <c r="S33" s="49"/>
      <c r="T33" s="49"/>
      <c r="U33" s="49"/>
      <c r="V33" s="43"/>
      <c r="W33" s="43"/>
      <c r="X33" s="43"/>
      <c r="Y33" s="43"/>
      <c r="Z33" s="44"/>
    </row>
    <row r="34" ht="52" customHeight="1" spans="1:26">
      <c r="A34" s="52">
        <v>21</v>
      </c>
      <c r="B34" s="52" t="s">
        <v>117</v>
      </c>
      <c r="C34" s="52" t="s">
        <v>118</v>
      </c>
      <c r="D34" s="52" t="s">
        <v>38</v>
      </c>
      <c r="E34" s="52">
        <v>1</v>
      </c>
      <c r="F34" s="52" t="s">
        <v>119</v>
      </c>
      <c r="G34" s="52" t="s">
        <v>120</v>
      </c>
      <c r="H34" s="57" t="s">
        <v>41</v>
      </c>
      <c r="I34" s="56" t="s">
        <v>42</v>
      </c>
      <c r="J34" s="56" t="s">
        <v>42</v>
      </c>
      <c r="K34" s="52">
        <v>33</v>
      </c>
      <c r="L34" s="52">
        <v>124</v>
      </c>
      <c r="M34" s="52">
        <v>81</v>
      </c>
      <c r="N34" s="52">
        <v>322</v>
      </c>
      <c r="O34" s="57">
        <f t="shared" ref="O33:O37" si="9">P34+U34</f>
        <v>534.8</v>
      </c>
      <c r="P34" s="63">
        <v>534.8</v>
      </c>
      <c r="Q34" s="52"/>
      <c r="R34" s="52">
        <v>534.8</v>
      </c>
      <c r="S34" s="52"/>
      <c r="T34" s="52"/>
      <c r="U34" s="52"/>
      <c r="V34" s="52" t="s">
        <v>119</v>
      </c>
      <c r="W34" s="55" t="s">
        <v>43</v>
      </c>
      <c r="X34" s="52"/>
      <c r="Y34" s="52" t="s">
        <v>121</v>
      </c>
      <c r="Z34" s="52"/>
    </row>
    <row r="35" s="5" customFormat="1" ht="29" customHeight="1" spans="1:26">
      <c r="A35" s="47" t="s">
        <v>122</v>
      </c>
      <c r="B35" s="61"/>
      <c r="C35" s="47"/>
      <c r="D35" s="61"/>
      <c r="E35" s="62">
        <f>E36+E37</f>
        <v>2</v>
      </c>
      <c r="F35" s="62"/>
      <c r="G35" s="62"/>
      <c r="H35" s="62">
        <f>SUM(H36:H40)</f>
        <v>0</v>
      </c>
      <c r="I35" s="62">
        <f>SUM(I36:I40)</f>
        <v>0</v>
      </c>
      <c r="J35" s="62">
        <f>SUM(J36:J40)</f>
        <v>0</v>
      </c>
      <c r="K35" s="62">
        <f t="shared" ref="K35:T35" si="10">K36+K37</f>
        <v>197</v>
      </c>
      <c r="L35" s="62">
        <f t="shared" si="10"/>
        <v>600</v>
      </c>
      <c r="M35" s="62">
        <f t="shared" si="10"/>
        <v>297</v>
      </c>
      <c r="N35" s="62">
        <f t="shared" si="10"/>
        <v>1203</v>
      </c>
      <c r="O35" s="62">
        <f t="shared" si="10"/>
        <v>1062</v>
      </c>
      <c r="P35" s="62">
        <f t="shared" si="10"/>
        <v>1062</v>
      </c>
      <c r="Q35" s="62">
        <f t="shared" si="10"/>
        <v>0</v>
      </c>
      <c r="R35" s="62">
        <f t="shared" si="10"/>
        <v>1062</v>
      </c>
      <c r="S35" s="62">
        <f t="shared" si="10"/>
        <v>0</v>
      </c>
      <c r="T35" s="62">
        <f t="shared" si="10"/>
        <v>0</v>
      </c>
      <c r="U35" s="47"/>
      <c r="V35" s="61"/>
      <c r="W35" s="61"/>
      <c r="X35" s="61"/>
      <c r="Y35" s="61"/>
      <c r="Z35" s="44"/>
    </row>
    <row r="36" ht="81" customHeight="1" spans="1:26">
      <c r="A36" s="52">
        <v>22</v>
      </c>
      <c r="B36" s="52" t="s">
        <v>123</v>
      </c>
      <c r="C36" s="52" t="s">
        <v>124</v>
      </c>
      <c r="D36" s="54" t="s">
        <v>38</v>
      </c>
      <c r="E36" s="52">
        <v>1</v>
      </c>
      <c r="F36" s="52" t="s">
        <v>85</v>
      </c>
      <c r="G36" s="52" t="s">
        <v>125</v>
      </c>
      <c r="H36" s="57" t="s">
        <v>41</v>
      </c>
      <c r="I36" s="56" t="s">
        <v>42</v>
      </c>
      <c r="J36" s="56" t="s">
        <v>42</v>
      </c>
      <c r="K36" s="52">
        <v>124</v>
      </c>
      <c r="L36" s="52">
        <v>373</v>
      </c>
      <c r="M36" s="52">
        <v>182</v>
      </c>
      <c r="N36" s="56">
        <v>744</v>
      </c>
      <c r="O36" s="57">
        <f t="shared" si="9"/>
        <v>267</v>
      </c>
      <c r="P36" s="63">
        <v>267</v>
      </c>
      <c r="Q36" s="52"/>
      <c r="R36" s="52">
        <v>267</v>
      </c>
      <c r="S36" s="52"/>
      <c r="T36" s="52"/>
      <c r="U36" s="52"/>
      <c r="V36" s="52" t="s">
        <v>85</v>
      </c>
      <c r="W36" s="55" t="s">
        <v>43</v>
      </c>
      <c r="X36" s="52"/>
      <c r="Y36" s="57" t="s">
        <v>87</v>
      </c>
      <c r="Z36" s="52"/>
    </row>
    <row r="37" ht="57" customHeight="1" spans="1:26">
      <c r="A37" s="52">
        <v>23</v>
      </c>
      <c r="B37" s="52" t="s">
        <v>126</v>
      </c>
      <c r="C37" s="52" t="s">
        <v>127</v>
      </c>
      <c r="D37" s="54" t="s">
        <v>38</v>
      </c>
      <c r="E37" s="52">
        <v>1</v>
      </c>
      <c r="F37" s="52" t="s">
        <v>72</v>
      </c>
      <c r="G37" s="52" t="s">
        <v>128</v>
      </c>
      <c r="H37" s="57" t="s">
        <v>41</v>
      </c>
      <c r="I37" s="56" t="s">
        <v>42</v>
      </c>
      <c r="J37" s="56" t="s">
        <v>42</v>
      </c>
      <c r="K37" s="52">
        <v>73</v>
      </c>
      <c r="L37" s="52">
        <v>227</v>
      </c>
      <c r="M37" s="52">
        <v>115</v>
      </c>
      <c r="N37" s="56">
        <v>459</v>
      </c>
      <c r="O37" s="57">
        <f t="shared" si="9"/>
        <v>795</v>
      </c>
      <c r="P37" s="63">
        <v>795</v>
      </c>
      <c r="Q37" s="52"/>
      <c r="R37" s="52">
        <v>795</v>
      </c>
      <c r="S37" s="52"/>
      <c r="T37" s="52"/>
      <c r="U37" s="52"/>
      <c r="V37" s="52" t="s">
        <v>72</v>
      </c>
      <c r="W37" s="55" t="s">
        <v>43</v>
      </c>
      <c r="X37" s="52"/>
      <c r="Y37" s="57" t="s">
        <v>74</v>
      </c>
      <c r="Z37" s="52"/>
    </row>
    <row r="38" s="6" customFormat="1" ht="31" customHeight="1" spans="1:26">
      <c r="A38" s="47" t="s">
        <v>129</v>
      </c>
      <c r="B38" s="61"/>
      <c r="C38" s="64"/>
      <c r="D38" s="61"/>
      <c r="E38" s="62">
        <f>E39+E40</f>
        <v>2</v>
      </c>
      <c r="F38" s="61"/>
      <c r="G38" s="61"/>
      <c r="H38" s="61"/>
      <c r="I38" s="61"/>
      <c r="J38" s="61"/>
      <c r="K38" s="62">
        <f t="shared" ref="K38:T38" si="11">K39+K40</f>
        <v>251</v>
      </c>
      <c r="L38" s="62">
        <f t="shared" si="11"/>
        <v>753</v>
      </c>
      <c r="M38" s="62">
        <f t="shared" si="11"/>
        <v>298</v>
      </c>
      <c r="N38" s="62">
        <f t="shared" si="11"/>
        <v>1013</v>
      </c>
      <c r="O38" s="62">
        <f t="shared" si="11"/>
        <v>109.8</v>
      </c>
      <c r="P38" s="62">
        <f t="shared" si="11"/>
        <v>109.8</v>
      </c>
      <c r="Q38" s="62">
        <f t="shared" si="11"/>
        <v>0</v>
      </c>
      <c r="R38" s="62">
        <f t="shared" si="11"/>
        <v>0</v>
      </c>
      <c r="S38" s="62">
        <f t="shared" si="11"/>
        <v>40</v>
      </c>
      <c r="T38" s="62">
        <f t="shared" si="11"/>
        <v>0</v>
      </c>
      <c r="U38" s="47"/>
      <c r="V38" s="61"/>
      <c r="W38" s="61"/>
      <c r="X38" s="39"/>
      <c r="Y38" s="61"/>
      <c r="Z38" s="44"/>
    </row>
    <row r="39" ht="84" customHeight="1" spans="1:26">
      <c r="A39" s="52">
        <v>24</v>
      </c>
      <c r="B39" s="52" t="s">
        <v>130</v>
      </c>
      <c r="C39" s="52" t="s">
        <v>131</v>
      </c>
      <c r="D39" s="54" t="s">
        <v>38</v>
      </c>
      <c r="E39" s="52">
        <v>1</v>
      </c>
      <c r="F39" s="52" t="s">
        <v>62</v>
      </c>
      <c r="G39" s="52" t="s">
        <v>132</v>
      </c>
      <c r="H39" s="57" t="s">
        <v>41</v>
      </c>
      <c r="I39" s="56" t="s">
        <v>42</v>
      </c>
      <c r="J39" s="56" t="s">
        <v>42</v>
      </c>
      <c r="K39" s="52">
        <v>135</v>
      </c>
      <c r="L39" s="52">
        <v>394</v>
      </c>
      <c r="M39" s="52">
        <v>172</v>
      </c>
      <c r="N39" s="52">
        <v>661</v>
      </c>
      <c r="O39" s="57">
        <f t="shared" ref="O39:O43" si="12">P39+U39</f>
        <v>40</v>
      </c>
      <c r="P39" s="63">
        <v>40</v>
      </c>
      <c r="Q39" s="52"/>
      <c r="R39" s="52"/>
      <c r="S39" s="52">
        <v>40</v>
      </c>
      <c r="T39" s="52"/>
      <c r="U39" s="52"/>
      <c r="V39" s="52" t="s">
        <v>62</v>
      </c>
      <c r="W39" s="55" t="s">
        <v>43</v>
      </c>
      <c r="X39" s="52"/>
      <c r="Y39" s="57" t="s">
        <v>64</v>
      </c>
      <c r="Z39" s="52"/>
    </row>
    <row r="40" ht="37" customHeight="1" spans="1:26">
      <c r="A40" s="52">
        <v>25</v>
      </c>
      <c r="B40" s="52" t="s">
        <v>133</v>
      </c>
      <c r="C40" s="52" t="s">
        <v>134</v>
      </c>
      <c r="D40" s="54" t="s">
        <v>38</v>
      </c>
      <c r="E40" s="52">
        <v>1</v>
      </c>
      <c r="F40" s="52" t="s">
        <v>119</v>
      </c>
      <c r="G40" s="52" t="s">
        <v>135</v>
      </c>
      <c r="H40" s="57" t="s">
        <v>41</v>
      </c>
      <c r="I40" s="56" t="s">
        <v>42</v>
      </c>
      <c r="J40" s="56" t="s">
        <v>42</v>
      </c>
      <c r="K40" s="52">
        <v>116</v>
      </c>
      <c r="L40" s="52">
        <v>359</v>
      </c>
      <c r="M40" s="52">
        <v>126</v>
      </c>
      <c r="N40" s="52">
        <v>352</v>
      </c>
      <c r="O40" s="57">
        <f t="shared" si="12"/>
        <v>69.8</v>
      </c>
      <c r="P40" s="63">
        <v>69.8</v>
      </c>
      <c r="Q40" s="52"/>
      <c r="R40" s="52"/>
      <c r="S40" s="52"/>
      <c r="T40" s="52"/>
      <c r="U40" s="52"/>
      <c r="V40" s="52" t="s">
        <v>119</v>
      </c>
      <c r="W40" s="55" t="s">
        <v>43</v>
      </c>
      <c r="X40" s="52"/>
      <c r="Y40" s="52" t="s">
        <v>121</v>
      </c>
      <c r="Z40" s="52"/>
    </row>
    <row r="41" s="7" customFormat="1" ht="30" customHeight="1" spans="1:26">
      <c r="A41" s="45" t="s">
        <v>136</v>
      </c>
      <c r="B41" s="40"/>
      <c r="C41" s="41"/>
      <c r="D41" s="40"/>
      <c r="E41" s="42">
        <f>E42</f>
        <v>1</v>
      </c>
      <c r="F41" s="42"/>
      <c r="G41" s="42"/>
      <c r="H41" s="42"/>
      <c r="I41" s="42"/>
      <c r="J41" s="42"/>
      <c r="K41" s="42">
        <f t="shared" ref="K41:T41" si="13">K42</f>
        <v>89</v>
      </c>
      <c r="L41" s="42">
        <f t="shared" si="13"/>
        <v>266</v>
      </c>
      <c r="M41" s="42">
        <f t="shared" si="13"/>
        <v>191</v>
      </c>
      <c r="N41" s="42">
        <f t="shared" si="13"/>
        <v>514</v>
      </c>
      <c r="O41" s="42">
        <f t="shared" si="13"/>
        <v>20</v>
      </c>
      <c r="P41" s="42">
        <f t="shared" si="13"/>
        <v>20</v>
      </c>
      <c r="Q41" s="42">
        <f t="shared" si="13"/>
        <v>0</v>
      </c>
      <c r="R41" s="42">
        <f t="shared" si="13"/>
        <v>0</v>
      </c>
      <c r="S41" s="42">
        <f t="shared" si="13"/>
        <v>20</v>
      </c>
      <c r="T41" s="42">
        <f t="shared" si="13"/>
        <v>0</v>
      </c>
      <c r="U41" s="40"/>
      <c r="V41" s="40"/>
      <c r="W41" s="40"/>
      <c r="X41" s="40"/>
      <c r="Y41" s="40"/>
      <c r="Z41" s="46"/>
    </row>
    <row r="42" s="8" customFormat="1" ht="34" customHeight="1" spans="1:26">
      <c r="A42" s="47" t="s">
        <v>137</v>
      </c>
      <c r="B42" s="40"/>
      <c r="C42" s="41"/>
      <c r="D42" s="40"/>
      <c r="E42" s="42">
        <f>E43</f>
        <v>1</v>
      </c>
      <c r="F42" s="42"/>
      <c r="G42" s="42"/>
      <c r="H42" s="42"/>
      <c r="I42" s="42"/>
      <c r="J42" s="42"/>
      <c r="K42" s="42">
        <f t="shared" ref="K42:T42" si="14">K43</f>
        <v>89</v>
      </c>
      <c r="L42" s="42">
        <f t="shared" si="14"/>
        <v>266</v>
      </c>
      <c r="M42" s="42">
        <f t="shared" si="14"/>
        <v>191</v>
      </c>
      <c r="N42" s="42">
        <f t="shared" si="14"/>
        <v>514</v>
      </c>
      <c r="O42" s="42">
        <f t="shared" si="14"/>
        <v>20</v>
      </c>
      <c r="P42" s="42">
        <f t="shared" si="14"/>
        <v>20</v>
      </c>
      <c r="Q42" s="42">
        <f t="shared" si="14"/>
        <v>0</v>
      </c>
      <c r="R42" s="42">
        <f t="shared" si="14"/>
        <v>0</v>
      </c>
      <c r="S42" s="42">
        <f t="shared" si="14"/>
        <v>20</v>
      </c>
      <c r="T42" s="42">
        <f t="shared" si="14"/>
        <v>0</v>
      </c>
      <c r="U42" s="40"/>
      <c r="V42" s="40"/>
      <c r="W42" s="40"/>
      <c r="X42" s="40"/>
      <c r="Y42" s="40"/>
      <c r="Z42" s="40"/>
    </row>
    <row r="43" ht="35" customHeight="1" spans="1:26">
      <c r="A43" s="52">
        <v>26</v>
      </c>
      <c r="B43" s="52" t="s">
        <v>138</v>
      </c>
      <c r="C43" s="52" t="s">
        <v>139</v>
      </c>
      <c r="D43" s="52" t="s">
        <v>38</v>
      </c>
      <c r="E43" s="52">
        <v>1</v>
      </c>
      <c r="F43" s="52" t="s">
        <v>119</v>
      </c>
      <c r="G43" s="52" t="s">
        <v>140</v>
      </c>
      <c r="H43" s="57" t="s">
        <v>41</v>
      </c>
      <c r="I43" s="56" t="s">
        <v>42</v>
      </c>
      <c r="J43" s="56" t="s">
        <v>42</v>
      </c>
      <c r="K43" s="52">
        <v>89</v>
      </c>
      <c r="L43" s="52">
        <v>266</v>
      </c>
      <c r="M43" s="52">
        <v>191</v>
      </c>
      <c r="N43" s="52">
        <v>514</v>
      </c>
      <c r="O43" s="57">
        <f t="shared" si="12"/>
        <v>20</v>
      </c>
      <c r="P43" s="63">
        <v>20</v>
      </c>
      <c r="Q43" s="52"/>
      <c r="R43" s="52"/>
      <c r="S43" s="52">
        <v>20</v>
      </c>
      <c r="T43" s="52"/>
      <c r="U43" s="52"/>
      <c r="V43" s="52" t="s">
        <v>119</v>
      </c>
      <c r="W43" s="55" t="s">
        <v>43</v>
      </c>
      <c r="X43" s="52"/>
      <c r="Y43" s="52" t="s">
        <v>121</v>
      </c>
      <c r="Z43" s="46"/>
    </row>
    <row r="44" ht="39" customHeight="1" spans="1:26">
      <c r="A44" s="45" t="s">
        <v>141</v>
      </c>
      <c r="B44" s="42"/>
      <c r="C44" s="42"/>
      <c r="D44" s="42"/>
      <c r="E44" s="42">
        <f>E45</f>
        <v>3</v>
      </c>
      <c r="F44" s="42"/>
      <c r="G44" s="42"/>
      <c r="H44" s="42"/>
      <c r="I44" s="42"/>
      <c r="J44" s="42"/>
      <c r="K44" s="42">
        <f t="shared" ref="K44:T44" si="15">K45</f>
        <v>985</v>
      </c>
      <c r="L44" s="42">
        <f t="shared" si="15"/>
        <v>3923</v>
      </c>
      <c r="M44" s="42">
        <f t="shared" si="15"/>
        <v>985</v>
      </c>
      <c r="N44" s="42">
        <f t="shared" si="15"/>
        <v>3923</v>
      </c>
      <c r="O44" s="42">
        <f t="shared" si="15"/>
        <v>5230</v>
      </c>
      <c r="P44" s="42">
        <f t="shared" si="15"/>
        <v>5230</v>
      </c>
      <c r="Q44" s="42">
        <f t="shared" si="15"/>
        <v>0</v>
      </c>
      <c r="R44" s="42">
        <f t="shared" si="15"/>
        <v>0</v>
      </c>
      <c r="S44" s="42">
        <f t="shared" si="15"/>
        <v>3200</v>
      </c>
      <c r="T44" s="42">
        <f t="shared" si="15"/>
        <v>2030</v>
      </c>
      <c r="U44" s="42"/>
      <c r="V44" s="42"/>
      <c r="W44" s="42"/>
      <c r="X44" s="42"/>
      <c r="Y44" s="42"/>
      <c r="Z44" s="42"/>
    </row>
    <row r="45" ht="31" customHeight="1" spans="1:26">
      <c r="A45" s="47" t="s">
        <v>142</v>
      </c>
      <c r="B45" s="42"/>
      <c r="C45" s="42"/>
      <c r="D45" s="42"/>
      <c r="E45" s="42">
        <f>E46+E47+E48</f>
        <v>3</v>
      </c>
      <c r="F45" s="42"/>
      <c r="G45" s="42"/>
      <c r="H45" s="42"/>
      <c r="I45" s="42"/>
      <c r="J45" s="42"/>
      <c r="K45" s="42">
        <f t="shared" ref="K45:T45" si="16">K46+K47+K48</f>
        <v>985</v>
      </c>
      <c r="L45" s="42">
        <f t="shared" si="16"/>
        <v>3923</v>
      </c>
      <c r="M45" s="42">
        <f t="shared" si="16"/>
        <v>985</v>
      </c>
      <c r="N45" s="42">
        <f t="shared" si="16"/>
        <v>3923</v>
      </c>
      <c r="O45" s="42">
        <f t="shared" si="16"/>
        <v>5230</v>
      </c>
      <c r="P45" s="42">
        <f t="shared" si="16"/>
        <v>5230</v>
      </c>
      <c r="Q45" s="42">
        <f t="shared" si="16"/>
        <v>0</v>
      </c>
      <c r="R45" s="42">
        <f t="shared" si="16"/>
        <v>0</v>
      </c>
      <c r="S45" s="42">
        <f t="shared" si="16"/>
        <v>3200</v>
      </c>
      <c r="T45" s="42">
        <f t="shared" si="16"/>
        <v>2030</v>
      </c>
      <c r="U45" s="42"/>
      <c r="V45" s="42"/>
      <c r="W45" s="42"/>
      <c r="X45" s="42"/>
      <c r="Y45" s="42"/>
      <c r="Z45" s="42"/>
    </row>
    <row r="46" ht="37" customHeight="1" spans="1:26">
      <c r="A46" s="52">
        <v>27</v>
      </c>
      <c r="B46" s="52" t="s">
        <v>143</v>
      </c>
      <c r="C46" s="52" t="s">
        <v>144</v>
      </c>
      <c r="D46" s="52" t="s">
        <v>38</v>
      </c>
      <c r="E46" s="52">
        <v>1</v>
      </c>
      <c r="F46" s="52" t="s">
        <v>145</v>
      </c>
      <c r="G46" s="52" t="s">
        <v>145</v>
      </c>
      <c r="H46" s="57"/>
      <c r="I46" s="52"/>
      <c r="J46" s="52"/>
      <c r="K46" s="52">
        <v>587</v>
      </c>
      <c r="L46" s="52">
        <v>2347</v>
      </c>
      <c r="M46" s="52">
        <v>587</v>
      </c>
      <c r="N46" s="52">
        <v>2347</v>
      </c>
      <c r="O46" s="57">
        <f t="shared" ref="O46:O48" si="17">P46+U46</f>
        <v>4030</v>
      </c>
      <c r="P46" s="63">
        <v>4030</v>
      </c>
      <c r="Q46" s="52"/>
      <c r="R46" s="52"/>
      <c r="S46" s="52">
        <v>2000</v>
      </c>
      <c r="T46" s="52">
        <v>2030</v>
      </c>
      <c r="U46" s="52"/>
      <c r="V46" s="52" t="s">
        <v>145</v>
      </c>
      <c r="W46" s="52"/>
      <c r="X46" s="52"/>
      <c r="Y46" s="52"/>
      <c r="Z46" s="40"/>
    </row>
    <row r="47" ht="37" customHeight="1" spans="1:26">
      <c r="A47" s="52">
        <v>28</v>
      </c>
      <c r="B47" s="52" t="s">
        <v>146</v>
      </c>
      <c r="C47" s="52" t="s">
        <v>147</v>
      </c>
      <c r="D47" s="52" t="s">
        <v>38</v>
      </c>
      <c r="E47" s="52">
        <v>1</v>
      </c>
      <c r="F47" s="52" t="s">
        <v>145</v>
      </c>
      <c r="G47" s="52" t="s">
        <v>145</v>
      </c>
      <c r="H47" s="57"/>
      <c r="I47" s="52"/>
      <c r="J47" s="52"/>
      <c r="K47" s="52">
        <v>221</v>
      </c>
      <c r="L47" s="52">
        <v>876</v>
      </c>
      <c r="M47" s="52">
        <v>221</v>
      </c>
      <c r="N47" s="52">
        <v>876</v>
      </c>
      <c r="O47" s="57">
        <f t="shared" si="17"/>
        <v>1000</v>
      </c>
      <c r="P47" s="63">
        <v>1000</v>
      </c>
      <c r="Q47" s="52"/>
      <c r="R47" s="52"/>
      <c r="S47" s="52">
        <v>1000</v>
      </c>
      <c r="T47" s="52"/>
      <c r="U47" s="52"/>
      <c r="V47" s="52" t="s">
        <v>145</v>
      </c>
      <c r="W47" s="52"/>
      <c r="X47" s="52"/>
      <c r="Y47" s="52"/>
      <c r="Z47" s="40"/>
    </row>
    <row r="48" ht="37" customHeight="1" spans="1:26">
      <c r="A48" s="52">
        <v>29</v>
      </c>
      <c r="B48" s="52" t="s">
        <v>148</v>
      </c>
      <c r="C48" s="52" t="s">
        <v>149</v>
      </c>
      <c r="D48" s="52" t="s">
        <v>38</v>
      </c>
      <c r="E48" s="52">
        <v>1</v>
      </c>
      <c r="F48" s="52" t="s">
        <v>145</v>
      </c>
      <c r="G48" s="52" t="s">
        <v>145</v>
      </c>
      <c r="H48" s="57"/>
      <c r="I48" s="52"/>
      <c r="J48" s="52"/>
      <c r="K48" s="52">
        <v>177</v>
      </c>
      <c r="L48" s="52">
        <v>700</v>
      </c>
      <c r="M48" s="52">
        <v>177</v>
      </c>
      <c r="N48" s="52">
        <v>700</v>
      </c>
      <c r="O48" s="57">
        <f t="shared" si="17"/>
        <v>200</v>
      </c>
      <c r="P48" s="63">
        <v>200</v>
      </c>
      <c r="Q48" s="52"/>
      <c r="R48" s="52"/>
      <c r="S48" s="52">
        <v>200</v>
      </c>
      <c r="T48" s="52"/>
      <c r="U48" s="52"/>
      <c r="V48" s="52" t="s">
        <v>145</v>
      </c>
      <c r="W48" s="52"/>
      <c r="X48" s="52"/>
      <c r="Y48" s="52"/>
      <c r="Z48" s="46"/>
    </row>
  </sheetData>
  <mergeCells count="22">
    <mergeCell ref="A2:Y2"/>
    <mergeCell ref="V3:W3"/>
    <mergeCell ref="O4:U4"/>
    <mergeCell ref="P5:T5"/>
    <mergeCell ref="A4:A6"/>
    <mergeCell ref="B4:B6"/>
    <mergeCell ref="C4:C6"/>
    <mergeCell ref="D4:D6"/>
    <mergeCell ref="E4:E6"/>
    <mergeCell ref="H4:H6"/>
    <mergeCell ref="I4:I6"/>
    <mergeCell ref="J4:J6"/>
    <mergeCell ref="O5:O6"/>
    <mergeCell ref="U5:U6"/>
    <mergeCell ref="V4:V6"/>
    <mergeCell ref="W4:W6"/>
    <mergeCell ref="X4:X6"/>
    <mergeCell ref="Y4:Y6"/>
    <mergeCell ref="Z4:Z6"/>
    <mergeCell ref="K4:L5"/>
    <mergeCell ref="M4:N5"/>
    <mergeCell ref="F4:G5"/>
  </mergeCells>
  <pageMargins left="0.472222222222222" right="0.275" top="0.66875" bottom="0.511805555555556" header="0.5" footer="0.5"/>
  <pageSetup paperSize="9" scale="47" orientation="landscape" horizontalDpi="600"/>
  <headerFooter/>
  <ignoredErrors>
    <ignoredError sqref="A46:R48 A33:U33 A34:B34 E34:Q34 S34:U34 A35:U35 A36:Q37 S36:U37 A38:U38 A39:R39 T39:U39 A40:U42 A43:R43 T43:U43 A44:U45 U46:U48 W32:Z33 X34 Z34 W35:Z35 X36:X37 Z36:Z37 W38:Z38 X39:X40 Z39:Z40 W41:Z42 X43 Z43 W44:Z45 X46:Z48 U29:U32 A32:D32 F32:J32 A10:Z10 A11:E11 G11:P11 R11:U27 A13:P27 D12:P12 A12:B12 A28:U28 E30:S31 F29:S29 A29:C31 X11:X27 Z11:Z27 W28:Z28 X29:X31 Z29:Z31 P7:Z9 A7:N9 A1:Z6" formula="1"/>
  </ignoredErrors>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Find yourself</cp:lastModifiedBy>
  <dcterms:created xsi:type="dcterms:W3CDTF">2025-12-30T01:03:00Z</dcterms:created>
  <dcterms:modified xsi:type="dcterms:W3CDTF">2025-12-30T07:22:16Z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BFC27F1DB29241709F01079ECB6F1434_13</vt:lpwstr>
  </property>
  <property fmtid="{D5CDD505-2E9C-101B-9397-08002B2CF9AE}" pid="3" name="KSOProductBuildVer">
    <vt:lpwstr>2052-12.1.0.24034</vt:lpwstr>
  </property>
  <property fmtid="{D5CDD505-2E9C-101B-9397-08002B2CF9AE}" pid="4" name="CalculationRule">
    <vt:i4>0</vt:i4>
  </property>
</Properties>
</file>