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545" windowHeight="12480"/>
  </bookViews>
  <sheets>
    <sheet name="最终版" sheetId="1" r:id="rId1"/>
  </sheets>
  <definedNames>
    <definedName name="_xlnm.Print_Titles" localSheetId="0">最终版!$4:5</definedName>
    <definedName name="_xlnm._FilterDatabase" localSheetId="0" hidden="1">最终版!$A$5:$Q$55</definedName>
  </definedNames>
  <calcPr calcId="144525"/>
</workbook>
</file>

<file path=xl/sharedStrings.xml><?xml version="1.0" encoding="utf-8"?>
<sst xmlns="http://schemas.openxmlformats.org/spreadsheetml/2006/main" count="230">
  <si>
    <t>附件</t>
  </si>
  <si>
    <t>宝鸡市凤翔区2024年第二批省级财政衔接资金项目计划明细表</t>
  </si>
  <si>
    <t>单位：万元</t>
  </si>
  <si>
    <t>项目类型</t>
  </si>
  <si>
    <t>项目名称</t>
  </si>
  <si>
    <t>项目内容及建设规模</t>
  </si>
  <si>
    <t>建设期限（起止时间）</t>
  </si>
  <si>
    <t>绩效目标</t>
  </si>
  <si>
    <t>项目个数</t>
  </si>
  <si>
    <t>项目实施地点</t>
  </si>
  <si>
    <t>直接受益脱贫人口（含监测对象）</t>
  </si>
  <si>
    <t>受益总人口</t>
  </si>
  <si>
    <t>资金投入（万元）</t>
  </si>
  <si>
    <t>项目实施单位</t>
  </si>
  <si>
    <t>行业主管部门</t>
  </si>
  <si>
    <t>备注</t>
  </si>
  <si>
    <t>镇</t>
  </si>
  <si>
    <t>村</t>
  </si>
  <si>
    <t>户数</t>
  </si>
  <si>
    <t>人数</t>
  </si>
  <si>
    <t>小计</t>
  </si>
  <si>
    <t>省级</t>
  </si>
  <si>
    <t>总 计</t>
  </si>
  <si>
    <t>一、产业发展</t>
  </si>
  <si>
    <t>1.生产项目</t>
  </si>
  <si>
    <t>种植业基地(种植业)</t>
  </si>
  <si>
    <t>2024年柳林镇邱村股份经济合作社高粱仓储库项目</t>
  </si>
  <si>
    <r>
      <rPr>
        <sz val="10"/>
        <rFont val="仿宋_GB2312"/>
        <charset val="134"/>
      </rPr>
      <t>新建约740</t>
    </r>
    <r>
      <rPr>
        <sz val="10"/>
        <rFont val="宋体"/>
        <charset val="134"/>
      </rPr>
      <t>㎡</t>
    </r>
    <r>
      <rPr>
        <sz val="10"/>
        <rFont val="仿宋_GB2312"/>
        <charset val="134"/>
      </rPr>
      <t>仓储仓库一座，硬化高粱晾晒场约1000</t>
    </r>
    <r>
      <rPr>
        <sz val="10"/>
        <rFont val="宋体"/>
        <charset val="134"/>
      </rPr>
      <t>㎡</t>
    </r>
    <r>
      <rPr>
        <sz val="10"/>
        <rFont val="仿宋_GB2312"/>
        <charset val="134"/>
      </rPr>
      <t>，配套给排水、电力电缆等附属设施，投资98.84万元。</t>
    </r>
  </si>
  <si>
    <t>项目建成后，可带动103户402人脱贫户（含监测户）通过务、分红增加收入，务工收入80元／天，户均年分红300元，预计村集体经济组织年收入10万元。</t>
  </si>
  <si>
    <t>柳林镇</t>
  </si>
  <si>
    <t>邱村</t>
  </si>
  <si>
    <t>柳林镇人民政府</t>
  </si>
  <si>
    <t>区农业农村局</t>
  </si>
  <si>
    <t>2024年范家寨镇湫池庙村股份经济合作社产业配套项目</t>
  </si>
  <si>
    <r>
      <rPr>
        <sz val="10"/>
        <rFont val="仿宋_GB2312"/>
        <charset val="134"/>
      </rPr>
      <t>在原村委会院内新建钢构苹果分拣线操作间约400</t>
    </r>
    <r>
      <rPr>
        <sz val="10"/>
        <rFont val="宋体"/>
        <charset val="134"/>
      </rPr>
      <t>㎡</t>
    </r>
    <r>
      <rPr>
        <sz val="10"/>
        <rFont val="仿宋_GB2312"/>
        <charset val="134"/>
      </rPr>
      <t>，投资52万元。</t>
    </r>
  </si>
  <si>
    <t>项目建成后，可带动湫池庙村214户798人脱贫户（含监测户）通过务工、分红等方式增加收入。预计村集体年收入30余万元，带动20名劳动力增收5000元/年，户均年分红216元。</t>
  </si>
  <si>
    <t>范家寨镇</t>
  </si>
  <si>
    <t>湫池庙村</t>
  </si>
  <si>
    <t>范家寨镇人民政府</t>
  </si>
  <si>
    <t>2024年城关镇马村村股份经济合作社产业园区配套设施项目</t>
  </si>
  <si>
    <t>购置2吨锂电池平衡重式叉车1台（举高4.5米）；PY-15T日产30吨制冰机1台；长125cm*宽100cm*高80cm农产品铁质周转筐（含围板）600个。</t>
  </si>
  <si>
    <t>项目建成后，可带动马村村114户361人脱贫户（含监测户）通过务工、分红等方式增加收入。预计村集体年收入10万元，带动15名劳动力增收5000元/年，户均年分红70元。</t>
  </si>
  <si>
    <t>城关镇</t>
  </si>
  <si>
    <t>马村村</t>
  </si>
  <si>
    <t>城关镇人民政府</t>
  </si>
  <si>
    <t>2024年姚家沟镇洛峪村股份经济合作社林麝养殖项目</t>
  </si>
  <si>
    <t>建设林麝养殖圈舍200间，设备间、饲料仓库、器材室等功能用房共3间。</t>
  </si>
  <si>
    <t>产权归属：洛峪村村集体
该项目的实施可带动该村50户210人（含监测户）通过务工、分红增加收入，务工收入100元/天，分红100元。可增加村集体经济组织收入6万元。</t>
  </si>
  <si>
    <t>姚家沟镇</t>
  </si>
  <si>
    <t>洛峪村</t>
  </si>
  <si>
    <t>姚家沟镇人民政府</t>
  </si>
  <si>
    <t>区林业局</t>
  </si>
  <si>
    <t>2.加工流通项目</t>
  </si>
  <si>
    <t>加工业</t>
  </si>
  <si>
    <t>2024年陈村镇料地村股份经济合作社高粱烘干设施建设项目</t>
  </si>
  <si>
    <r>
      <rPr>
        <sz val="10"/>
        <rFont val="仿宋_GB2312"/>
        <charset val="134"/>
      </rPr>
      <t>1、新建200吨烘干塔1座。2、新建燃气燃油炉1座。3、辅助设备：50燃油装载机1台、初清筛、筛前提升机、100吨地磅1座、输送机、空中输送带、进出料自动控制系统、地面清理及硬化1800</t>
    </r>
    <r>
      <rPr>
        <sz val="10"/>
        <rFont val="SimSun"/>
        <charset val="134"/>
      </rPr>
      <t>㎡</t>
    </r>
    <r>
      <rPr>
        <sz val="10"/>
        <rFont val="仿宋_GB2312"/>
        <charset val="134"/>
      </rPr>
      <t>、钢构房900</t>
    </r>
    <r>
      <rPr>
        <sz val="10"/>
        <rFont val="SimSun"/>
        <charset val="134"/>
      </rPr>
      <t>㎡、高</t>
    </r>
    <r>
      <rPr>
        <sz val="10"/>
        <rFont val="仿宋_GB2312"/>
        <charset val="134"/>
      </rPr>
      <t>2米，长120米砖砌围墙、400KVA变压器1台等附属设施。</t>
    </r>
  </si>
  <si>
    <t>预计年收益35万元，充分发挥带农益农作用，鼓励群众积极发展粮食产业，实现持续增收，通过开发公益岗位、群众务工、分红等方式带动全村脱贫人口297 户1092人、监测对象7户32人获得长期稳定收益，加快提升全村整体经济水平，实现群众生活高质量发展。因镇域周边无粮食烘干及仓储设施设备，本项目实施可满足镇域内粮食烘干及仓储需要。</t>
  </si>
  <si>
    <t>陈村镇</t>
  </si>
  <si>
    <t>料地村</t>
  </si>
  <si>
    <t>陈村镇人民政府</t>
  </si>
  <si>
    <t>2024年城关镇火星村股份经济合作社农副产品加工车间项目</t>
  </si>
  <si>
    <t>投资90万元，在占地3亩的建设用地上，新建钢结构农副产品加工车间一处（用于蔬菜、熟肉加工等），新建蔬菜、肉品冷库1座，并配套冷库设备，水、电，场地硬化等相关设施。</t>
  </si>
  <si>
    <t>2024.9-2024.12</t>
  </si>
  <si>
    <t>解决村民就业问题，增加村民家庭收入，壮大村集体经济发展。</t>
  </si>
  <si>
    <t>火星村</t>
  </si>
  <si>
    <t>3.特色产业发展项目</t>
  </si>
  <si>
    <t>农业社会化服务</t>
  </si>
  <si>
    <t>2024年陈村镇庞家务村股份经济合作社高粱仓储库等设施建设及农机购置项目</t>
  </si>
  <si>
    <t>新建900平方米高粱仓储库；硬化晒场1500平方米；购置2204拖拉机2台；液压翻转犁1台；旋耕机1台；玉米播种机1台；自走喷杆式打药机3WPZ-700M(G4)1台</t>
  </si>
  <si>
    <t>产权归属：庞家务村村集体
充分发挥带农益农作用，带动群众积极发展粮食产业，实现持续增收，通过开发公益岗位、群众务工、分红等方式带动群众获得长期稳定收益，加快提升全村整体经济水平，实现群众生活高质量发展。因镇域周边无类似项目，本项目实施可满足镇域内高粱仓储需要及农机耕作服务。</t>
  </si>
  <si>
    <t>庞家务村</t>
  </si>
  <si>
    <t>陈村镇
人民政府</t>
  </si>
  <si>
    <t>二、乡村建设行动</t>
  </si>
  <si>
    <t>农村基础设施（含产业配套基础设施）</t>
  </si>
  <si>
    <t>1.农村供水保障设施建设</t>
  </si>
  <si>
    <t>8</t>
  </si>
  <si>
    <t>2024年范家寨镇西干河村供水保障工程</t>
  </si>
  <si>
    <t>改造供水管道3.6公里，砖砌控制阀井7座，完成进户改造171户，安装控制阀等</t>
  </si>
  <si>
    <t>产权归属：西干河村集体
绩效目标：供水保障人口163户619人，其中脱贫户21户78人。提高供水保证率，增加供水水效</t>
  </si>
  <si>
    <t>西干河村</t>
  </si>
  <si>
    <t>区水利局</t>
  </si>
  <si>
    <t>9</t>
  </si>
  <si>
    <t>2024年范家寨镇双冢村供水保障工程</t>
  </si>
  <si>
    <t>改造供水管道1公里，砖砌控制阀井2座，完成进户改造35户，安装控制阀等</t>
  </si>
  <si>
    <t>产权归属：双冢村集体
绩效目标：供水保障人口63户231人，其中脱贫户4户10人。提高供水保证率，增加供水水效</t>
  </si>
  <si>
    <t>双冢村</t>
  </si>
  <si>
    <t>10</t>
  </si>
  <si>
    <t>2024年范家寨镇大沙凹村供水保障工程</t>
  </si>
  <si>
    <t>改造供水管道4.6公里，砖砌控制阀井8座，完成进户改造172户，安装控制阀等</t>
  </si>
  <si>
    <t>产权归属：大沙凹村集体
绩效目标：供水保障人口249户928人，其中脱贫户19户64人。提高供水保证率，增加供水水效</t>
  </si>
  <si>
    <t>大沙凹村</t>
  </si>
  <si>
    <t>11</t>
  </si>
  <si>
    <t>2024年范家寨镇湫池庙村供水保障工程</t>
  </si>
  <si>
    <t>改造供水管道2.0公里，砖砌控制阀井3座，完成进户改造74户，安装控制阀等</t>
  </si>
  <si>
    <t>产权归属：湫池庙村集体
绩效目标：供水保障人口72户273人，其中脱贫户19户70人。提高供水保证率，增加供水水效</t>
  </si>
  <si>
    <t>12</t>
  </si>
  <si>
    <t>2024年糜杆桥镇西河村供水保障工程</t>
  </si>
  <si>
    <t>改造供水管道12.6公里，砖砌控制阀井18座，完成进户改造630户，安装控制阀等</t>
  </si>
  <si>
    <t>产权归属：西河村集体
绩效目标：供水保障人口620户2510人，其中脱贫户50户165人。提高供水保证率，增加供水水效</t>
  </si>
  <si>
    <t>糜杆桥镇</t>
  </si>
  <si>
    <t>西河村</t>
  </si>
  <si>
    <t>13</t>
  </si>
  <si>
    <t>2024年柳林镇亭子头村供水保障工程</t>
  </si>
  <si>
    <t>产权归属：亭子头村集体
绩效目标：供水保障人口185户702人，其中脱贫户15户52人。提高供水保证率，增加供水水效</t>
  </si>
  <si>
    <t>亭子头村</t>
  </si>
  <si>
    <t>14</t>
  </si>
  <si>
    <t>2024年柳林镇河湾村供水保障工程</t>
  </si>
  <si>
    <t>新建50立方米调蓄水池1座，安装变频控制设备1套，砖砌围墙45米，安装控制阀等</t>
  </si>
  <si>
    <t>产权归属：河湾村集体
绩效目标：供水保障人口544户2112人，其中脱贫户73户233人。提高供水保证率，增加供水水效</t>
  </si>
  <si>
    <t>河湾村</t>
  </si>
  <si>
    <t>15</t>
  </si>
  <si>
    <t>2024年陈村镇槐北村供水保障工程</t>
  </si>
  <si>
    <t>改造供水管道2.6公里，砖砌控制阀井1座，完成进户改造118户，安装控制阀等</t>
  </si>
  <si>
    <t>产权归属：槐北村集体
绩效目标：供水保障人口110户442人，其中脱贫户14户40人。提高供水保证率，增加供水水效</t>
  </si>
  <si>
    <t>槐北村</t>
  </si>
  <si>
    <t>16</t>
  </si>
  <si>
    <t>2024年彪角镇南家凹村供水保障工程</t>
  </si>
  <si>
    <t>改造供水管道2.0公里，砖砌控制阀井5座，完成进户改造100户，安装控制阀等</t>
  </si>
  <si>
    <t>产权归属：南家凹村集体
绩效目标：供水保障人口42户155人，其中脱贫户4户12人。提高供水保证率，增加供水水效</t>
  </si>
  <si>
    <t>彪角镇</t>
  </si>
  <si>
    <t>南家凹村</t>
  </si>
  <si>
    <t>17</t>
  </si>
  <si>
    <t>2024年南指挥镇白家凹村供水保障工程</t>
  </si>
  <si>
    <t>新建100立方米调蓄水池1座，安装变频控制设备1套，新建功能房1建，砖砌围墙30米，安装控制阀等</t>
  </si>
  <si>
    <t>产权归属：白家凹村集体
绩效目标：供水保障人口964户3969人，其中脱贫户60户207人。提高供水保证率，增加供水水效</t>
  </si>
  <si>
    <t>南指挥镇</t>
  </si>
  <si>
    <t>白家凹村</t>
  </si>
  <si>
    <t>18</t>
  </si>
  <si>
    <t>2024年田家庄镇果园村供水保障工程</t>
  </si>
  <si>
    <t>新建30立方米砼蓄水池1座，拆除原漏损水塔1座，改造变频基坑1座，安装控制阀等。</t>
  </si>
  <si>
    <t>产权归属：果园村集体
绩效目标：供水保障人口878户3355人，其中脱贫户73户231人。提高供水保证率，增加供水水效</t>
  </si>
  <si>
    <t>田家庄镇</t>
  </si>
  <si>
    <t>果园村</t>
  </si>
  <si>
    <t>19</t>
  </si>
  <si>
    <t>2024年柳林镇会山村供水保障工程</t>
  </si>
  <si>
    <t>更换dn90-dn50PE管4km，安装控制阀门11个，新建50立方米蓄水池1座，砖砌闸阀井5座</t>
  </si>
  <si>
    <t>2024年3月-
2024年10月</t>
  </si>
  <si>
    <t>产权归属：会山村村集体
绩效目标：供水保障人口440户1718人，其中脱贫户92户369人。提高供水保证率，增加供水水效</t>
  </si>
  <si>
    <t>会山村</t>
  </si>
  <si>
    <t>20</t>
  </si>
  <si>
    <t>2024年柳林镇干河村供水保障工程</t>
  </si>
  <si>
    <t>改造dn110-dn25PE管9.5km，更换控制阀门12座，砖砌闸阀井12座</t>
  </si>
  <si>
    <t>产权归属：干河村村集体
绩效目标：供水保障人口252户691人，其中脱贫户22户73人。提高供水保证率，增加供水水效</t>
  </si>
  <si>
    <t>干河村</t>
  </si>
  <si>
    <t>21</t>
  </si>
  <si>
    <t>2024年陈村镇紫荆村供水保障工程</t>
  </si>
  <si>
    <t>拆除1-4组水塔1座，新建加压泵房2间，新建50t蓄水池1座，改造机电设备1套，维修9组水塔1座，改造机电设备1套，新建6组防护墙60m</t>
  </si>
  <si>
    <t>产权归属：紫荆村村集体
绩效目标：供水保障人口1103户4433人，其中脱贫户69户202人。提高供水保证率，增加供水水效</t>
  </si>
  <si>
    <t>紫荆村</t>
  </si>
  <si>
    <t>22</t>
  </si>
  <si>
    <t>2024年糜杆桥镇七家门前村供水保障工程</t>
  </si>
  <si>
    <t>更换dn90-dn25PE管道4.5km，更换控制阀门5个，砖砌闸阀井5座，维修水塔1座</t>
  </si>
  <si>
    <t>产权归属：七家门前村村集体
绩效目标：供水保障人口545户2142人，其中脱贫户51户158人。提高供水保证率，增加供水水效</t>
  </si>
  <si>
    <t>七家门前村</t>
  </si>
  <si>
    <t>23</t>
  </si>
  <si>
    <t>2024年城关镇六营村供水保障工程</t>
  </si>
  <si>
    <t>铺设DN200PE管道3.5公里，安装控制阀门8个，砖砌闸阀井8座，连接供水管道3处</t>
  </si>
  <si>
    <t>产权归属：六营村村集体
绩效目标：供水保障人口529户2056人，其中脱贫户18户64人。提高供水保证率，增加供水水效</t>
  </si>
  <si>
    <t>六营村</t>
  </si>
  <si>
    <t>24</t>
  </si>
  <si>
    <t>2024年姚家沟镇姚家沟村供水保障工程</t>
  </si>
  <si>
    <r>
      <rPr>
        <sz val="10"/>
        <rFont val="仿宋_GB2312"/>
        <charset val="134"/>
      </rPr>
      <t>新建20m</t>
    </r>
    <r>
      <rPr>
        <sz val="10"/>
        <rFont val="Microsoft YaHei"/>
        <charset val="134"/>
      </rPr>
      <t>³</t>
    </r>
    <r>
      <rPr>
        <sz val="10"/>
        <rFont val="仿宋_GB2312"/>
        <charset val="134"/>
      </rPr>
      <t>蓄水池2座，安装dn63-50输水管道4.3km，安装潜水泵2台，新建加压泵房1间，砖砌闸阀井5座，安装控制阀门5台</t>
    </r>
  </si>
  <si>
    <t>产权归属：姚家沟村村集体
绩效目标：供水保障人口422户1274人，其中脱贫户158户465人。提高供水保证率，增加供水水效</t>
  </si>
  <si>
    <t>姚家沟村</t>
  </si>
  <si>
    <t>2.农村道路建设（通村路、通户路、小型桥梁等）</t>
  </si>
  <si>
    <t>25</t>
  </si>
  <si>
    <t>2024年虢王镇三家庄村道路硬化项目</t>
  </si>
  <si>
    <t>水泥硬化田家村至三家庄村3组，5组、8组道路长740米，厚20厘米。其中：宽4.5米道路长540米，宽4米道路长200米</t>
  </si>
  <si>
    <t>产权归属：三家庄村村集体
绩效目标：解决全村730户2585名群众出行问题，提升92户274名脱贫群众生活条件</t>
  </si>
  <si>
    <t>虢王镇</t>
  </si>
  <si>
    <t>三家庄村</t>
  </si>
  <si>
    <t>虢王镇
人民政府</t>
  </si>
  <si>
    <t>区交通
运输局</t>
  </si>
  <si>
    <t>26</t>
  </si>
  <si>
    <t>2024年姚家沟镇姚家沟村桥梁修复加固项目</t>
  </si>
  <si>
    <t>水泥修复姚家沟村十七组危桥一座，桥面长15米，宽4米、高10米</t>
  </si>
  <si>
    <t>产权归属：姚家沟村村集体
绩效目标：桥面修复后，将解决姚家沟村438户1276名群众生活生产出行问题，保障158户465名脱贫群众生命财产安全</t>
  </si>
  <si>
    <t>姚家沟镇
人民政府</t>
  </si>
  <si>
    <t>27</t>
  </si>
  <si>
    <t>2024年范家寨镇老女沟村水毁路修复项目</t>
  </si>
  <si>
    <t>修复水毁村委会十字路口至四组道路270米长、4.5米宽水泥路1条，新修排水渠159立方米（加盖）</t>
  </si>
  <si>
    <t>产权归属：老女沟村村集体
绩效目标：路面修复后，将解决群众生活生产出行问题，保障群众生命财产安全</t>
  </si>
  <si>
    <t>老女沟村</t>
  </si>
  <si>
    <t>范家寨镇
人民政府</t>
  </si>
  <si>
    <t>28</t>
  </si>
  <si>
    <t>2024年虢王镇九家庄村道路硬化项目</t>
  </si>
  <si>
    <t>石蔡路边至六组街道水泥硬化长270米，宽4.5米；砂砾垫层厚20厘米，水泥砼面层厚18厘米</t>
  </si>
  <si>
    <t>产权归属：九家庄村村集体
绩效目标：路面修复后，将解决群众生活生产出行问题，保障群众生命财产安全</t>
  </si>
  <si>
    <t>九家庄村</t>
  </si>
  <si>
    <t>29</t>
  </si>
  <si>
    <t>2024年陈村镇庞家务村村组路硬化</t>
  </si>
  <si>
    <t>共计水泥硬化3组、8组、11组农户门前路长度250米，路面宽4.5米。</t>
  </si>
  <si>
    <t>产权归属：庞家务村村集体
绩效目标：路面修复后，将解决群众生活生产出行问题，保障群众生命财产安全</t>
  </si>
  <si>
    <t>30</t>
  </si>
  <si>
    <t>2024年柳林镇亭子头村村组道路硬化项目</t>
  </si>
  <si>
    <t>1.6组新庄南路至西凤大道，长280米; 2.9组至10组组间路，长350米;3.1组街道通千凤路长85米；总长715米，路基宽5.5米，厚20厘米，水泥硬化路面宽4.5米，厚18厘米，两侧配路肩</t>
  </si>
  <si>
    <t>产权归属：亭子头村村集体
绩效目标：路面修复后，将解决群众生活生产出行问题，保障群众生命财产安全</t>
  </si>
  <si>
    <t>柳林镇
人民政府</t>
  </si>
  <si>
    <t>31</t>
  </si>
  <si>
    <t>2024年长青镇石头坡村桥梁项目</t>
  </si>
  <si>
    <t>对旧桥进行拆除重建。新建桥梁上部结构为1*13m预应力空心板桥，下部结构为柱式台灌注桩基础。桥面宽度为7.5米</t>
  </si>
  <si>
    <t>产权归属：石头坡村村集体
绩效目标：路面修复后，将解决群众生活生产出行问题，保障群众生命财产安全</t>
  </si>
  <si>
    <t>长青镇</t>
  </si>
  <si>
    <t>石头坡</t>
  </si>
  <si>
    <t>长青镇
人民政府</t>
  </si>
  <si>
    <t>3.农村清洁能源设施建设（燃气、户用光伏、风电、水电、农村生物质能源、北方地区清洁取暖等）</t>
  </si>
  <si>
    <t>32</t>
  </si>
  <si>
    <t>2024年城关镇豆腐村农村生活污水治理项目</t>
  </si>
  <si>
    <t>新建Φ700混凝土检查井60座，铺设Φ500混凝土管道650米，Φ300混凝土管道1120米</t>
  </si>
  <si>
    <t>产权归属：豆腐村村集体
绩效目标：路面修复后，将解决群众生活生产问题，保障群众生命财产安全</t>
  </si>
  <si>
    <t>豆腐村</t>
  </si>
  <si>
    <t>宝鸡市生态环境局凤翔分局</t>
  </si>
  <si>
    <t>33</t>
  </si>
  <si>
    <t>2024年长青镇高嘴头村农村生活污水治理项目</t>
  </si>
  <si>
    <t>新建污水处理设施1座，Φ700混凝土检查井8座，铺设Φ300混凝土管道270米</t>
  </si>
  <si>
    <t>产权归属：高嘴头村村集体
绩效目标：路面修复后，将解决群众生活生产问题，保障群众生命财产安全</t>
  </si>
  <si>
    <t>高嘴头村</t>
  </si>
  <si>
    <t>34</t>
  </si>
  <si>
    <t>2024年田家庄镇大塬村农村生活污水治理项目</t>
  </si>
  <si>
    <t>新建污水处理设施1座，Φ700混凝土检查井2座，铺设Φ300混凝土管道50米，40U型渠加盖板130米</t>
  </si>
  <si>
    <t>产权归属：大塬村村集体
绩效目标：路面修复后，将解决群众生活生产问题，保障群众生命财产安全</t>
  </si>
  <si>
    <t>大塬村</t>
  </si>
  <si>
    <t>三、项目管理费</t>
  </si>
  <si>
    <t>项目管理费</t>
  </si>
  <si>
    <t>35</t>
  </si>
  <si>
    <t>2024年中省财政衔接资金项目管理费</t>
  </si>
  <si>
    <t>用于全区巩固衔接资金项目的规划编制、项目可行性研究、招标采购、检查验收、绩效管理、公告公示、成果宣传、报账管理、档案管理、购买第三方服务等相关支出</t>
  </si>
  <si>
    <t>保障2024年财政衔接资金项目管理工作的正常开展。</t>
  </si>
  <si>
    <t>全区
12个镇</t>
  </si>
  <si>
    <t>全区
160个村</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</si>
</sst>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Red]0"/>
  </numFmts>
  <fonts count="38">
    <font>
      <sz val="12"/>
      <name val="宋体"/>
      <charset val="134"/>
    </font>
    <font>
      <b/>
      <sz val="12"/>
      <name val="宋体"/>
      <charset val="134"/>
    </font>
    <font>
      <sz val="10"/>
      <name val="仿宋_GB2312"/>
      <charset val="134"/>
    </font>
    <font>
      <sz val="12"/>
      <name val="仿宋_GB2312"/>
      <charset val="134"/>
    </font>
    <font>
      <b/>
      <sz val="12"/>
      <name val="仿宋_GB2312"/>
      <charset val="134"/>
    </font>
    <font>
      <sz val="14"/>
      <name val="黑体"/>
      <charset val="134"/>
    </font>
    <font>
      <sz val="18"/>
      <name val="方正小标宋简体"/>
      <charset val="134"/>
    </font>
    <font>
      <sz val="10"/>
      <name val="黑体"/>
      <charset val="134"/>
    </font>
    <font>
      <b/>
      <sz val="10"/>
      <name val="仿宋_GB2312"/>
      <charset val="134"/>
    </font>
    <font>
      <sz val="10"/>
      <name val="宋体"/>
      <charset val="134"/>
    </font>
    <font>
      <b/>
      <sz val="10"/>
      <name val="仿宋"/>
      <charset val="134"/>
    </font>
    <font>
      <sz val="10"/>
      <name val="仿宋"/>
      <charset val="134"/>
    </font>
    <font>
      <sz val="10"/>
      <color indexed="8"/>
      <name val="仿宋_GB2312"/>
      <charset val="134"/>
    </font>
    <font>
      <sz val="9"/>
      <name val="仿宋_GB2312"/>
      <charset val="134"/>
    </font>
    <font>
      <b/>
      <sz val="10"/>
      <name val="宋体"/>
      <charset val="134"/>
    </font>
    <font>
      <sz val="10"/>
      <name val="Microsoft YaHei"/>
      <charset val="134"/>
    </font>
    <font>
      <sz val="8"/>
      <name val="仿宋_GB2312"/>
      <charset val="134"/>
    </font>
    <font>
      <sz val="14"/>
      <name val="仿宋_GB2312"/>
      <charset val="134"/>
    </font>
    <font>
      <sz val="10"/>
      <color indexed="10"/>
      <name val="仿宋_GB2312"/>
      <charset val="134"/>
    </font>
    <font>
      <b/>
      <sz val="18"/>
      <color indexed="62"/>
      <name val="宋体"/>
      <charset val="134"/>
    </font>
    <font>
      <sz val="11"/>
      <color indexed="9"/>
      <name val="宋体"/>
      <charset val="134"/>
    </font>
    <font>
      <b/>
      <sz val="11"/>
      <color indexed="62"/>
      <name val="宋体"/>
      <charset val="134"/>
    </font>
    <font>
      <u/>
      <sz val="11"/>
      <color indexed="12"/>
      <name val="宋体"/>
      <charset val="134"/>
    </font>
    <font>
      <u/>
      <sz val="11"/>
      <color indexed="20"/>
      <name val="宋体"/>
      <charset val="134"/>
    </font>
    <font>
      <sz val="11"/>
      <color indexed="8"/>
      <name val="宋体"/>
      <charset val="134"/>
    </font>
    <font>
      <sz val="11"/>
      <color indexed="10"/>
      <name val="宋体"/>
      <charset val="134"/>
    </font>
    <font>
      <sz val="11"/>
      <color indexed="17"/>
      <name val="宋体"/>
      <charset val="134"/>
    </font>
    <font>
      <i/>
      <sz val="11"/>
      <color indexed="23"/>
      <name val="宋体"/>
      <charset val="134"/>
    </font>
    <font>
      <b/>
      <sz val="11"/>
      <color indexed="9"/>
      <name val="宋体"/>
      <charset val="134"/>
    </font>
    <font>
      <b/>
      <sz val="15"/>
      <color indexed="62"/>
      <name val="宋体"/>
      <charset val="134"/>
    </font>
    <font>
      <sz val="11"/>
      <color indexed="60"/>
      <name val="宋体"/>
      <charset val="134"/>
    </font>
    <font>
      <b/>
      <sz val="13"/>
      <color indexed="62"/>
      <name val="宋体"/>
      <charset val="134"/>
    </font>
    <font>
      <sz val="11"/>
      <color indexed="52"/>
      <name val="宋体"/>
      <charset val="134"/>
    </font>
    <font>
      <b/>
      <sz val="11"/>
      <color indexed="52"/>
      <name val="宋体"/>
      <charset val="134"/>
    </font>
    <font>
      <sz val="11"/>
      <color indexed="62"/>
      <name val="宋体"/>
      <charset val="134"/>
    </font>
    <font>
      <b/>
      <sz val="11"/>
      <color indexed="8"/>
      <name val="宋体"/>
      <charset val="134"/>
    </font>
    <font>
      <b/>
      <sz val="11"/>
      <color indexed="63"/>
      <name val="宋体"/>
      <charset val="134"/>
    </font>
    <font>
      <sz val="10"/>
      <name val="SimSun"/>
      <charset val="134"/>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43"/>
        <bgColor indexed="64"/>
      </patternFill>
    </fill>
    <fill>
      <patternFill patternType="solid">
        <fgColor indexed="11"/>
        <bgColor indexed="64"/>
      </patternFill>
    </fill>
    <fill>
      <patternFill patternType="solid">
        <fgColor indexed="53"/>
        <bgColor indexed="64"/>
      </patternFill>
    </fill>
    <fill>
      <patternFill patternType="solid">
        <fgColor indexed="52"/>
        <bgColor indexed="64"/>
      </patternFill>
    </fill>
    <fill>
      <patternFill patternType="solid">
        <fgColor indexed="45"/>
        <bgColor indexed="64"/>
      </patternFill>
    </fill>
    <fill>
      <patternFill patternType="solid">
        <fgColor indexed="31"/>
        <bgColor indexed="64"/>
      </patternFill>
    </fill>
    <fill>
      <patternFill patternType="solid">
        <fgColor indexed="36"/>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4"/>
      </bottom>
      <diagonal/>
    </border>
    <border>
      <left/>
      <right/>
      <top/>
      <bottom style="thick">
        <color indexed="4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3"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0" applyNumberFormat="0" applyFont="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7"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12" applyNumberFormat="0" applyFill="0" applyAlignment="0" applyProtection="0">
      <alignment vertical="center"/>
    </xf>
    <xf numFmtId="0" fontId="31" fillId="0" borderId="14" applyNumberFormat="0" applyFill="0" applyAlignment="0" applyProtection="0">
      <alignment vertical="center"/>
    </xf>
    <xf numFmtId="0" fontId="21" fillId="0" borderId="13" applyNumberFormat="0" applyFill="0" applyAlignment="0" applyProtection="0">
      <alignment vertical="center"/>
    </xf>
    <xf numFmtId="0" fontId="20" fillId="5" borderId="0" applyNumberFormat="0" applyBorder="0" applyAlignment="0" applyProtection="0">
      <alignment vertical="center"/>
    </xf>
    <xf numFmtId="0" fontId="34" fillId="6" borderId="16" applyNumberFormat="0" applyAlignment="0" applyProtection="0">
      <alignment vertical="center"/>
    </xf>
    <xf numFmtId="0" fontId="24" fillId="10" borderId="0" applyNumberFormat="0" applyBorder="0" applyAlignment="0" applyProtection="0">
      <alignment vertical="center"/>
    </xf>
    <xf numFmtId="0" fontId="36" fillId="2" borderId="18" applyNumberFormat="0" applyAlignment="0" applyProtection="0">
      <alignment vertical="center"/>
    </xf>
    <xf numFmtId="0" fontId="20" fillId="19" borderId="0" applyNumberFormat="0" applyBorder="0" applyAlignment="0" applyProtection="0">
      <alignment vertical="center"/>
    </xf>
    <xf numFmtId="0" fontId="33" fillId="2" borderId="16" applyNumberFormat="0" applyAlignment="0" applyProtection="0">
      <alignment vertical="center"/>
    </xf>
    <xf numFmtId="0" fontId="28" fillId="12" borderId="11" applyNumberFormat="0" applyAlignment="0" applyProtection="0">
      <alignment vertical="center"/>
    </xf>
    <xf numFmtId="0" fontId="32" fillId="0" borderId="15" applyNumberFormat="0" applyFill="0" applyAlignment="0" applyProtection="0">
      <alignment vertical="center"/>
    </xf>
    <xf numFmtId="0" fontId="20" fillId="15" borderId="0" applyNumberFormat="0" applyBorder="0" applyAlignment="0" applyProtection="0">
      <alignment vertical="center"/>
    </xf>
    <xf numFmtId="0" fontId="24" fillId="10" borderId="0" applyNumberFormat="0" applyBorder="0" applyAlignment="0" applyProtection="0">
      <alignment vertical="center"/>
    </xf>
    <xf numFmtId="0" fontId="35" fillId="0" borderId="17" applyNumberFormat="0" applyFill="0" applyAlignment="0" applyProtection="0">
      <alignment vertical="center"/>
    </xf>
    <xf numFmtId="0" fontId="26" fillId="10" borderId="0" applyNumberFormat="0" applyBorder="0" applyAlignment="0" applyProtection="0">
      <alignment vertical="center"/>
    </xf>
    <xf numFmtId="0" fontId="30" fillId="7" borderId="0" applyNumberFormat="0" applyBorder="0" applyAlignment="0" applyProtection="0">
      <alignment vertical="center"/>
    </xf>
    <xf numFmtId="0" fontId="24" fillId="14" borderId="0" applyNumberFormat="0" applyBorder="0" applyAlignment="0" applyProtection="0">
      <alignment vertical="center"/>
    </xf>
    <xf numFmtId="0" fontId="30" fillId="13" borderId="0" applyNumberFormat="0" applyBorder="0" applyAlignment="0" applyProtection="0">
      <alignment vertical="center"/>
    </xf>
    <xf numFmtId="0" fontId="20" fillId="11"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24" fillId="17" borderId="0" applyNumberFormat="0" applyBorder="0" applyAlignment="0" applyProtection="0">
      <alignment vertical="center"/>
    </xf>
    <xf numFmtId="0" fontId="24" fillId="6" borderId="0" applyNumberFormat="0" applyBorder="0" applyAlignment="0" applyProtection="0">
      <alignment vertical="center"/>
    </xf>
    <xf numFmtId="0" fontId="20" fillId="12" borderId="0" applyNumberFormat="0" applyBorder="0" applyAlignment="0" applyProtection="0">
      <alignment vertical="center"/>
    </xf>
    <xf numFmtId="0" fontId="20" fillId="14"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0" fillId="11" borderId="0" applyNumberFormat="0" applyBorder="0" applyAlignment="0" applyProtection="0">
      <alignment vertical="center"/>
    </xf>
    <xf numFmtId="0" fontId="24"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4" fillId="10" borderId="0" applyNumberFormat="0" applyBorder="0" applyAlignment="0" applyProtection="0">
      <alignment vertical="center"/>
    </xf>
    <xf numFmtId="0" fontId="20"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80">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0" xfId="0" applyFont="1" applyFill="1" applyBorder="1" applyAlignment="1">
      <alignment horizontal="left" vertical="center" wrapText="1"/>
    </xf>
    <xf numFmtId="0" fontId="6" fillId="0" borderId="0" xfId="0" applyFont="1" applyFill="1" applyBorder="1" applyAlignment="1">
      <alignment horizontal="center" wrapText="1"/>
    </xf>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8"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8"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49" applyFont="1" applyFill="1" applyBorder="1" applyAlignment="1">
      <alignment horizontal="center" vertical="center" wrapText="1"/>
    </xf>
    <xf numFmtId="0" fontId="12" fillId="0" borderId="2" xfId="0" applyFont="1" applyFill="1" applyBorder="1" applyAlignment="1">
      <alignment horizontal="left" vertical="center" wrapText="1"/>
    </xf>
    <xf numFmtId="0" fontId="2" fillId="0" borderId="2" xfId="51" applyFont="1" applyFill="1" applyBorder="1" applyAlignment="1">
      <alignment horizontal="center" vertical="center" wrapText="1"/>
    </xf>
    <xf numFmtId="0" fontId="9" fillId="0" borderId="2" xfId="0" applyFont="1" applyFill="1" applyBorder="1" applyAlignment="1">
      <alignment horizontal="left" vertical="center"/>
    </xf>
    <xf numFmtId="0" fontId="11" fillId="0" borderId="2" xfId="0" applyFont="1" applyFill="1" applyBorder="1" applyAlignment="1">
      <alignment horizontal="left" vertical="center"/>
    </xf>
    <xf numFmtId="0" fontId="13"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ont="1" applyFill="1" applyBorder="1" applyAlignment="1">
      <alignment horizontal="left" vertical="center"/>
    </xf>
    <xf numFmtId="49" fontId="12"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3" xfId="50" applyNumberFormat="1"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vertical="center"/>
    </xf>
    <xf numFmtId="0" fontId="16"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17" fillId="0" borderId="2" xfId="49"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cellXfs>
  <cellStyles count="52">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14" xfId="49"/>
    <cellStyle name="常规 3" xfId="50"/>
    <cellStyle name="常规 14 2" xfId="51"/>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55"/>
  <sheetViews>
    <sheetView tabSelected="1" zoomScale="90" zoomScaleNormal="90" workbookViewId="0">
      <selection activeCell="A1" sqref="A1"/>
    </sheetView>
  </sheetViews>
  <sheetFormatPr defaultColWidth="9" defaultRowHeight="14.25"/>
  <cols>
    <col min="1" max="1" width="13.3333333333333" style="5" customWidth="1"/>
    <col min="2" max="2" width="14.0833333333333" style="9" customWidth="1"/>
    <col min="3" max="3" width="34.725" style="9" customWidth="1"/>
    <col min="4" max="4" width="10.2666666666667" style="9" customWidth="1"/>
    <col min="5" max="5" width="37.35" style="9" customWidth="1"/>
    <col min="6" max="6" width="5" style="9" customWidth="1"/>
    <col min="7" max="7" width="8" style="9" customWidth="1"/>
    <col min="8" max="8" width="10" style="9" customWidth="1"/>
    <col min="9" max="9" width="7.5" style="9" customWidth="1"/>
    <col min="10" max="10" width="7.875" style="9" customWidth="1"/>
    <col min="11" max="11" width="7.5" style="9" customWidth="1"/>
    <col min="12" max="12" width="7.875" style="9" customWidth="1"/>
    <col min="13" max="14" width="8.625" style="10" customWidth="1"/>
    <col min="15" max="15" width="11.375" style="1" customWidth="1"/>
    <col min="16" max="16" width="12.125" style="1" customWidth="1"/>
    <col min="17" max="17" width="7.91666666666667" style="9" customWidth="1"/>
    <col min="18" max="16374" width="9" style="1"/>
  </cols>
  <sheetData>
    <row r="1" s="1" customFormat="1" ht="18" customHeight="1" spans="1:17">
      <c r="A1" s="11" t="s">
        <v>0</v>
      </c>
      <c r="B1" s="9"/>
      <c r="C1" s="9"/>
      <c r="D1" s="9"/>
      <c r="E1" s="9"/>
      <c r="F1" s="9"/>
      <c r="G1" s="9"/>
      <c r="H1" s="9"/>
      <c r="I1" s="9"/>
      <c r="J1" s="9"/>
      <c r="K1" s="9"/>
      <c r="L1" s="9"/>
      <c r="M1" s="10"/>
      <c r="N1" s="10"/>
      <c r="Q1" s="9"/>
    </row>
    <row r="2" s="1" customFormat="1" ht="24" spans="1:17">
      <c r="A2" s="12" t="s">
        <v>1</v>
      </c>
      <c r="B2" s="12"/>
      <c r="C2" s="12"/>
      <c r="D2" s="12"/>
      <c r="E2" s="12"/>
      <c r="F2" s="12"/>
      <c r="G2" s="12"/>
      <c r="H2" s="12"/>
      <c r="I2" s="12"/>
      <c r="J2" s="12"/>
      <c r="K2" s="12"/>
      <c r="L2" s="12"/>
      <c r="M2" s="12"/>
      <c r="N2" s="12"/>
      <c r="O2" s="12"/>
      <c r="P2" s="12"/>
      <c r="Q2" s="9"/>
    </row>
    <row r="3" s="1" customFormat="1" ht="18" customHeight="1" spans="1:17">
      <c r="A3" s="13"/>
      <c r="B3" s="14"/>
      <c r="C3" s="14"/>
      <c r="D3" s="14"/>
      <c r="E3" s="14"/>
      <c r="F3" s="14"/>
      <c r="G3" s="14"/>
      <c r="H3" s="14"/>
      <c r="I3" s="14"/>
      <c r="J3" s="14"/>
      <c r="K3" s="14"/>
      <c r="L3" s="14"/>
      <c r="M3" s="14"/>
      <c r="N3" s="14"/>
      <c r="O3" s="56" t="s">
        <v>2</v>
      </c>
      <c r="P3" s="56"/>
      <c r="Q3" s="9"/>
    </row>
    <row r="4" s="1" customFormat="1" ht="27" customHeight="1" spans="1:17">
      <c r="A4" s="15" t="s">
        <v>3</v>
      </c>
      <c r="B4" s="15" t="s">
        <v>4</v>
      </c>
      <c r="C4" s="15" t="s">
        <v>5</v>
      </c>
      <c r="D4" s="15" t="s">
        <v>6</v>
      </c>
      <c r="E4" s="15" t="s">
        <v>7</v>
      </c>
      <c r="F4" s="15" t="s">
        <v>8</v>
      </c>
      <c r="G4" s="16" t="s">
        <v>9</v>
      </c>
      <c r="H4" s="16"/>
      <c r="I4" s="57" t="s">
        <v>10</v>
      </c>
      <c r="J4" s="58"/>
      <c r="K4" s="59" t="s">
        <v>11</v>
      </c>
      <c r="L4" s="58"/>
      <c r="M4" s="16" t="s">
        <v>12</v>
      </c>
      <c r="N4" s="16"/>
      <c r="O4" s="60" t="s">
        <v>13</v>
      </c>
      <c r="P4" s="60" t="s">
        <v>14</v>
      </c>
      <c r="Q4" s="74" t="s">
        <v>15</v>
      </c>
    </row>
    <row r="5" s="1" customFormat="1" ht="27" customHeight="1" spans="1:17">
      <c r="A5" s="17"/>
      <c r="B5" s="17"/>
      <c r="C5" s="17"/>
      <c r="D5" s="17"/>
      <c r="E5" s="17"/>
      <c r="F5" s="17"/>
      <c r="G5" s="17" t="s">
        <v>16</v>
      </c>
      <c r="H5" s="17" t="s">
        <v>17</v>
      </c>
      <c r="I5" s="61" t="s">
        <v>18</v>
      </c>
      <c r="J5" s="16" t="s">
        <v>19</v>
      </c>
      <c r="K5" s="16" t="s">
        <v>18</v>
      </c>
      <c r="L5" s="16" t="s">
        <v>19</v>
      </c>
      <c r="M5" s="17" t="s">
        <v>20</v>
      </c>
      <c r="N5" s="62" t="s">
        <v>21</v>
      </c>
      <c r="O5" s="63"/>
      <c r="P5" s="63"/>
      <c r="Q5" s="74"/>
    </row>
    <row r="6" s="1" customFormat="1" ht="25" customHeight="1" spans="1:17">
      <c r="A6" s="18" t="s">
        <v>22</v>
      </c>
      <c r="B6" s="19"/>
      <c r="C6" s="19"/>
      <c r="D6" s="19"/>
      <c r="E6" s="19"/>
      <c r="F6" s="20">
        <f>F7+F21</f>
        <v>33</v>
      </c>
      <c r="G6" s="20"/>
      <c r="H6" s="20"/>
      <c r="I6" s="20">
        <f t="shared" ref="I6:N6" si="0">I7+I21+I53</f>
        <v>3019</v>
      </c>
      <c r="J6" s="20">
        <f>J7+J21+J53</f>
        <v>9399</v>
      </c>
      <c r="K6" s="20">
        <f>K7+K21+K53</f>
        <v>19543</v>
      </c>
      <c r="L6" s="20">
        <f>L7+L21+L53</f>
        <v>73960</v>
      </c>
      <c r="M6" s="20">
        <f>M7+M21+M53</f>
        <v>1731</v>
      </c>
      <c r="N6" s="20">
        <f>N7+N21+N53</f>
        <v>1731</v>
      </c>
      <c r="O6" s="64"/>
      <c r="P6" s="64"/>
      <c r="Q6" s="75"/>
    </row>
    <row r="7" s="2" customFormat="1" ht="25" customHeight="1" spans="1:17">
      <c r="A7" s="21" t="s">
        <v>23</v>
      </c>
      <c r="B7" s="19"/>
      <c r="C7" s="22"/>
      <c r="D7" s="23"/>
      <c r="E7" s="24"/>
      <c r="F7" s="20">
        <f>F8+F14+F18</f>
        <v>6</v>
      </c>
      <c r="G7" s="20"/>
      <c r="H7" s="20"/>
      <c r="I7" s="20">
        <f t="shared" ref="I7:N7" si="1">I8+I14+I18</f>
        <v>922</v>
      </c>
      <c r="J7" s="20">
        <f>J8+J14+J18</f>
        <v>3262</v>
      </c>
      <c r="K7" s="20">
        <f>K8+K14+K18</f>
        <v>4550</v>
      </c>
      <c r="L7" s="20">
        <f>L8+L14+L18</f>
        <v>17825</v>
      </c>
      <c r="M7" s="20">
        <f>M8+M14+M18</f>
        <v>919.76</v>
      </c>
      <c r="N7" s="20">
        <f>N8+N14+N18</f>
        <v>919.76</v>
      </c>
      <c r="O7" s="65"/>
      <c r="P7" s="65"/>
      <c r="Q7" s="76"/>
    </row>
    <row r="8" s="2" customFormat="1" ht="25" customHeight="1" spans="1:17">
      <c r="A8" s="25" t="s">
        <v>24</v>
      </c>
      <c r="B8" s="19"/>
      <c r="C8" s="22"/>
      <c r="D8" s="23"/>
      <c r="E8" s="19"/>
      <c r="F8" s="20">
        <f>F9</f>
        <v>3</v>
      </c>
      <c r="G8" s="20"/>
      <c r="H8" s="20"/>
      <c r="I8" s="20">
        <f t="shared" ref="I8:N8" si="2">I9</f>
        <v>444</v>
      </c>
      <c r="J8" s="20">
        <f>J9</f>
        <v>1593</v>
      </c>
      <c r="K8" s="20">
        <f>K9</f>
        <v>2379</v>
      </c>
      <c r="L8" s="20">
        <f>L9</f>
        <v>9448</v>
      </c>
      <c r="M8" s="20">
        <f>M9</f>
        <v>272.84</v>
      </c>
      <c r="N8" s="20">
        <f>N9</f>
        <v>272.84</v>
      </c>
      <c r="O8" s="65"/>
      <c r="P8" s="65"/>
      <c r="Q8" s="76"/>
    </row>
    <row r="9" s="1" customFormat="1" ht="30" customHeight="1" spans="1:17">
      <c r="A9" s="26" t="s">
        <v>25</v>
      </c>
      <c r="B9" s="27"/>
      <c r="C9" s="28"/>
      <c r="D9" s="29"/>
      <c r="E9" s="30"/>
      <c r="F9" s="31">
        <f>F10+F11+F12</f>
        <v>3</v>
      </c>
      <c r="G9" s="31"/>
      <c r="H9" s="31"/>
      <c r="I9" s="31">
        <f t="shared" ref="I9:N9" si="3">I10+I11+I12+I13</f>
        <v>444</v>
      </c>
      <c r="J9" s="31">
        <f>J10+J11+J12+J13</f>
        <v>1593</v>
      </c>
      <c r="K9" s="31">
        <f>K10+K11+K12+K13</f>
        <v>2379</v>
      </c>
      <c r="L9" s="31">
        <f>L10+L11+L12+L13</f>
        <v>9448</v>
      </c>
      <c r="M9" s="31">
        <f>M10+M11+M12+M13</f>
        <v>272.84</v>
      </c>
      <c r="N9" s="31">
        <f>N10+N11+N12+N13</f>
        <v>272.84</v>
      </c>
      <c r="O9" s="64"/>
      <c r="P9" s="64"/>
      <c r="Q9" s="75"/>
    </row>
    <row r="10" s="3" customFormat="1" ht="66" customHeight="1" spans="1:17">
      <c r="A10" s="32">
        <v>1</v>
      </c>
      <c r="B10" s="33" t="s">
        <v>26</v>
      </c>
      <c r="C10" s="33" t="s">
        <v>27</v>
      </c>
      <c r="D10" s="34">
        <v>2024</v>
      </c>
      <c r="E10" s="33" t="s">
        <v>28</v>
      </c>
      <c r="F10" s="35">
        <v>1</v>
      </c>
      <c r="G10" s="34" t="s">
        <v>29</v>
      </c>
      <c r="H10" s="34" t="s">
        <v>30</v>
      </c>
      <c r="I10" s="35">
        <v>103</v>
      </c>
      <c r="J10" s="35">
        <v>402</v>
      </c>
      <c r="K10" s="35">
        <v>496</v>
      </c>
      <c r="L10" s="35">
        <v>2230</v>
      </c>
      <c r="M10" s="35">
        <v>98.84</v>
      </c>
      <c r="N10" s="35">
        <v>98.84</v>
      </c>
      <c r="O10" s="66" t="s">
        <v>31</v>
      </c>
      <c r="P10" s="66" t="s">
        <v>32</v>
      </c>
      <c r="Q10" s="39"/>
    </row>
    <row r="11" s="4" customFormat="1" ht="66" customHeight="1" spans="1:17">
      <c r="A11" s="32">
        <v>2</v>
      </c>
      <c r="B11" s="33" t="s">
        <v>33</v>
      </c>
      <c r="C11" s="33" t="s">
        <v>34</v>
      </c>
      <c r="D11" s="34">
        <v>2024</v>
      </c>
      <c r="E11" s="33" t="s">
        <v>35</v>
      </c>
      <c r="F11" s="35">
        <v>1</v>
      </c>
      <c r="G11" s="34" t="s">
        <v>36</v>
      </c>
      <c r="H11" s="36" t="s">
        <v>37</v>
      </c>
      <c r="I11" s="35">
        <v>214</v>
      </c>
      <c r="J11" s="35">
        <v>798</v>
      </c>
      <c r="K11" s="35">
        <v>872</v>
      </c>
      <c r="L11" s="35">
        <v>3403</v>
      </c>
      <c r="M11" s="35">
        <v>52</v>
      </c>
      <c r="N11" s="35">
        <v>52</v>
      </c>
      <c r="O11" s="66" t="s">
        <v>38</v>
      </c>
      <c r="P11" s="66" t="s">
        <v>32</v>
      </c>
      <c r="Q11" s="77"/>
    </row>
    <row r="12" s="4" customFormat="1" ht="66" customHeight="1" spans="1:17">
      <c r="A12" s="32">
        <v>3</v>
      </c>
      <c r="B12" s="33" t="s">
        <v>39</v>
      </c>
      <c r="C12" s="33" t="s">
        <v>40</v>
      </c>
      <c r="D12" s="34">
        <v>2024</v>
      </c>
      <c r="E12" s="33" t="s">
        <v>41</v>
      </c>
      <c r="F12" s="35">
        <v>1</v>
      </c>
      <c r="G12" s="34" t="s">
        <v>42</v>
      </c>
      <c r="H12" s="36" t="s">
        <v>43</v>
      </c>
      <c r="I12" s="35">
        <v>114</v>
      </c>
      <c r="J12" s="35">
        <v>361</v>
      </c>
      <c r="K12" s="35">
        <v>961</v>
      </c>
      <c r="L12" s="35">
        <v>3605</v>
      </c>
      <c r="M12" s="35">
        <v>98</v>
      </c>
      <c r="N12" s="35">
        <v>98</v>
      </c>
      <c r="O12" s="66" t="s">
        <v>44</v>
      </c>
      <c r="P12" s="66" t="s">
        <v>32</v>
      </c>
      <c r="Q12" s="77"/>
    </row>
    <row r="13" s="4" customFormat="1" ht="80" customHeight="1" spans="1:17">
      <c r="A13" s="32">
        <v>4</v>
      </c>
      <c r="B13" s="33" t="s">
        <v>45</v>
      </c>
      <c r="C13" s="33" t="s">
        <v>46</v>
      </c>
      <c r="D13" s="37">
        <v>2024</v>
      </c>
      <c r="E13" s="38" t="s">
        <v>47</v>
      </c>
      <c r="F13" s="39">
        <v>1</v>
      </c>
      <c r="G13" s="39" t="s">
        <v>48</v>
      </c>
      <c r="H13" s="39" t="s">
        <v>49</v>
      </c>
      <c r="I13" s="39">
        <v>13</v>
      </c>
      <c r="J13" s="39">
        <v>32</v>
      </c>
      <c r="K13" s="39">
        <v>50</v>
      </c>
      <c r="L13" s="39">
        <v>210</v>
      </c>
      <c r="M13" s="39">
        <v>24</v>
      </c>
      <c r="N13" s="39">
        <v>24</v>
      </c>
      <c r="O13" s="39" t="s">
        <v>50</v>
      </c>
      <c r="P13" s="34" t="s">
        <v>51</v>
      </c>
      <c r="Q13" s="77"/>
    </row>
    <row r="14" s="1" customFormat="1" ht="25" customHeight="1" spans="1:17">
      <c r="A14" s="25" t="s">
        <v>52</v>
      </c>
      <c r="B14" s="40"/>
      <c r="C14" s="41"/>
      <c r="D14" s="27"/>
      <c r="E14" s="40"/>
      <c r="F14" s="31">
        <f>F15</f>
        <v>2</v>
      </c>
      <c r="G14" s="31"/>
      <c r="H14" s="31"/>
      <c r="I14" s="31">
        <f t="shared" ref="I14:L14" si="4">I15</f>
        <v>366</v>
      </c>
      <c r="J14" s="31">
        <f>J15</f>
        <v>1335</v>
      </c>
      <c r="K14" s="31">
        <f>K15</f>
        <v>1271</v>
      </c>
      <c r="L14" s="31">
        <f>L15</f>
        <v>5122</v>
      </c>
      <c r="M14" s="31">
        <f>N14</f>
        <v>437.92</v>
      </c>
      <c r="N14" s="31">
        <f>N15</f>
        <v>437.92</v>
      </c>
      <c r="O14" s="67"/>
      <c r="P14" s="67"/>
      <c r="Q14" s="27"/>
    </row>
    <row r="15" s="1" customFormat="1" ht="25" customHeight="1" spans="1:17">
      <c r="A15" s="26" t="s">
        <v>53</v>
      </c>
      <c r="B15" s="40"/>
      <c r="C15" s="41"/>
      <c r="D15" s="27"/>
      <c r="E15" s="40"/>
      <c r="F15" s="31">
        <f>F16+F17</f>
        <v>2</v>
      </c>
      <c r="G15" s="31"/>
      <c r="H15" s="31"/>
      <c r="I15" s="31">
        <f t="shared" ref="I15:L15" si="5">I16+I17</f>
        <v>366</v>
      </c>
      <c r="J15" s="31">
        <f>J16+J17</f>
        <v>1335</v>
      </c>
      <c r="K15" s="31">
        <f>K16+K17</f>
        <v>1271</v>
      </c>
      <c r="L15" s="31">
        <f>L16+L17</f>
        <v>5122</v>
      </c>
      <c r="M15" s="31">
        <f>N15</f>
        <v>437.92</v>
      </c>
      <c r="N15" s="31">
        <f>N16+N17</f>
        <v>437.92</v>
      </c>
      <c r="O15" s="67"/>
      <c r="P15" s="67"/>
      <c r="Q15" s="27"/>
    </row>
    <row r="16" s="4" customFormat="1" ht="105" customHeight="1" spans="1:17">
      <c r="A16" s="32">
        <v>5</v>
      </c>
      <c r="B16" s="33" t="s">
        <v>54</v>
      </c>
      <c r="C16" s="33" t="s">
        <v>55</v>
      </c>
      <c r="D16" s="34">
        <v>2024</v>
      </c>
      <c r="E16" s="33" t="s">
        <v>56</v>
      </c>
      <c r="F16" s="42">
        <v>1</v>
      </c>
      <c r="G16" s="42" t="s">
        <v>57</v>
      </c>
      <c r="H16" s="42" t="s">
        <v>58</v>
      </c>
      <c r="I16" s="68">
        <v>304</v>
      </c>
      <c r="J16" s="68">
        <v>1124</v>
      </c>
      <c r="K16" s="68">
        <v>785</v>
      </c>
      <c r="L16" s="68">
        <v>3204</v>
      </c>
      <c r="M16" s="34">
        <v>347.92</v>
      </c>
      <c r="N16" s="34">
        <v>347.92</v>
      </c>
      <c r="O16" s="66" t="s">
        <v>59</v>
      </c>
      <c r="P16" s="66" t="s">
        <v>32</v>
      </c>
      <c r="Q16" s="37"/>
    </row>
    <row r="17" s="4" customFormat="1" ht="65" customHeight="1" spans="1:17">
      <c r="A17" s="32">
        <v>6</v>
      </c>
      <c r="B17" s="33" t="s">
        <v>60</v>
      </c>
      <c r="C17" s="33" t="s">
        <v>61</v>
      </c>
      <c r="D17" s="34" t="s">
        <v>62</v>
      </c>
      <c r="E17" s="33" t="s">
        <v>63</v>
      </c>
      <c r="F17" s="42">
        <v>1</v>
      </c>
      <c r="G17" s="42" t="s">
        <v>42</v>
      </c>
      <c r="H17" s="42" t="s">
        <v>64</v>
      </c>
      <c r="I17" s="68">
        <v>62</v>
      </c>
      <c r="J17" s="68">
        <v>211</v>
      </c>
      <c r="K17" s="68">
        <v>486</v>
      </c>
      <c r="L17" s="68">
        <v>1918</v>
      </c>
      <c r="M17" s="34">
        <v>90</v>
      </c>
      <c r="N17" s="34">
        <v>90</v>
      </c>
      <c r="O17" s="66" t="s">
        <v>44</v>
      </c>
      <c r="P17" s="66" t="s">
        <v>32</v>
      </c>
      <c r="Q17" s="37"/>
    </row>
    <row r="18" s="4" customFormat="1" ht="25" customHeight="1" spans="1:17">
      <c r="A18" s="25" t="s">
        <v>65</v>
      </c>
      <c r="B18" s="33"/>
      <c r="C18" s="33"/>
      <c r="D18" s="34"/>
      <c r="E18" s="33"/>
      <c r="F18" s="20">
        <v>1</v>
      </c>
      <c r="G18" s="20"/>
      <c r="H18" s="20"/>
      <c r="I18" s="20">
        <v>112</v>
      </c>
      <c r="J18" s="20">
        <v>334</v>
      </c>
      <c r="K18" s="20">
        <v>900</v>
      </c>
      <c r="L18" s="20">
        <v>3255</v>
      </c>
      <c r="M18" s="20">
        <v>209</v>
      </c>
      <c r="N18" s="20">
        <v>209</v>
      </c>
      <c r="O18" s="20"/>
      <c r="P18" s="66"/>
      <c r="Q18" s="78"/>
    </row>
    <row r="19" s="4" customFormat="1" ht="25" customHeight="1" spans="1:17">
      <c r="A19" s="32" t="s">
        <v>66</v>
      </c>
      <c r="B19" s="33"/>
      <c r="C19" s="33"/>
      <c r="D19" s="34"/>
      <c r="E19" s="33"/>
      <c r="F19" s="20">
        <v>1</v>
      </c>
      <c r="G19" s="20"/>
      <c r="H19" s="20"/>
      <c r="I19" s="20">
        <v>112</v>
      </c>
      <c r="J19" s="20">
        <v>334</v>
      </c>
      <c r="K19" s="20">
        <v>900</v>
      </c>
      <c r="L19" s="20">
        <v>3255</v>
      </c>
      <c r="M19" s="20">
        <v>209</v>
      </c>
      <c r="N19" s="20">
        <v>209</v>
      </c>
      <c r="O19" s="20"/>
      <c r="P19" s="66"/>
      <c r="Q19" s="78"/>
    </row>
    <row r="20" s="4" customFormat="1" ht="99" customHeight="1" spans="1:17">
      <c r="A20" s="32">
        <v>7</v>
      </c>
      <c r="B20" s="33" t="s">
        <v>67</v>
      </c>
      <c r="C20" s="33" t="s">
        <v>68</v>
      </c>
      <c r="D20" s="34">
        <v>2024</v>
      </c>
      <c r="E20" s="33" t="s">
        <v>69</v>
      </c>
      <c r="F20" s="34">
        <v>1</v>
      </c>
      <c r="G20" s="34" t="s">
        <v>57</v>
      </c>
      <c r="H20" s="34" t="s">
        <v>70</v>
      </c>
      <c r="I20" s="34">
        <v>112</v>
      </c>
      <c r="J20" s="34">
        <v>334</v>
      </c>
      <c r="K20" s="34">
        <v>900</v>
      </c>
      <c r="L20" s="34">
        <v>3255</v>
      </c>
      <c r="M20" s="34">
        <v>209</v>
      </c>
      <c r="N20" s="34">
        <v>209</v>
      </c>
      <c r="O20" s="66" t="s">
        <v>71</v>
      </c>
      <c r="P20" s="66" t="s">
        <v>32</v>
      </c>
      <c r="Q20" s="39"/>
    </row>
    <row r="21" s="5" customFormat="1" ht="30" customHeight="1" spans="1:17">
      <c r="A21" s="21" t="s">
        <v>72</v>
      </c>
      <c r="B21" s="43"/>
      <c r="C21" s="44"/>
      <c r="D21" s="19"/>
      <c r="E21" s="43"/>
      <c r="F21" s="20">
        <f>F22</f>
        <v>27</v>
      </c>
      <c r="G21" s="20"/>
      <c r="H21" s="20"/>
      <c r="I21" s="20">
        <f t="shared" ref="I21:N21" si="6">I22</f>
        <v>2097</v>
      </c>
      <c r="J21" s="20">
        <f>J22</f>
        <v>6137</v>
      </c>
      <c r="K21" s="20">
        <f>K22</f>
        <v>14993</v>
      </c>
      <c r="L21" s="20">
        <f>L22</f>
        <v>56135</v>
      </c>
      <c r="M21" s="20">
        <f>M22</f>
        <v>790.24</v>
      </c>
      <c r="N21" s="20">
        <f>N22</f>
        <v>790.24</v>
      </c>
      <c r="O21" s="69"/>
      <c r="P21" s="69"/>
      <c r="Q21" s="19"/>
    </row>
    <row r="22" s="2" customFormat="1" ht="42" customHeight="1" spans="1:17">
      <c r="A22" s="25" t="s">
        <v>73</v>
      </c>
      <c r="B22" s="43"/>
      <c r="C22" s="45"/>
      <c r="D22" s="46"/>
      <c r="E22" s="47"/>
      <c r="F22" s="20">
        <f>F23+F41+F49</f>
        <v>27</v>
      </c>
      <c r="G22" s="20"/>
      <c r="H22" s="20"/>
      <c r="I22" s="20">
        <f t="shared" ref="I22:N22" si="7">I23+I41+I49</f>
        <v>2097</v>
      </c>
      <c r="J22" s="20">
        <f>J23+J41+J49</f>
        <v>6137</v>
      </c>
      <c r="K22" s="20">
        <f>K23+K41+K49</f>
        <v>14993</v>
      </c>
      <c r="L22" s="20">
        <f>L23+L41+L49</f>
        <v>56135</v>
      </c>
      <c r="M22" s="20">
        <f>M23+M41+M49</f>
        <v>790.24</v>
      </c>
      <c r="N22" s="20">
        <f>N23+N41+N49</f>
        <v>790.24</v>
      </c>
      <c r="O22" s="70"/>
      <c r="P22" s="70"/>
      <c r="Q22" s="46"/>
    </row>
    <row r="23" s="6" customFormat="1" ht="32" customHeight="1" spans="1:17">
      <c r="A23" s="26" t="s">
        <v>74</v>
      </c>
      <c r="B23" s="40"/>
      <c r="C23" s="44"/>
      <c r="D23" s="19"/>
      <c r="E23" s="43"/>
      <c r="F23" s="20">
        <f>F24+F25+F26+F27+F28+F29+F30+F31+F32+F33+F34+F35+F36+F37+F38+F39+F40</f>
        <v>17</v>
      </c>
      <c r="G23" s="20"/>
      <c r="H23" s="20"/>
      <c r="I23" s="20">
        <f t="shared" ref="I23:L23" si="8">I24+I25+I26+I27+I28+I29+I30+I31+I32+I33+I34+I35+I36+I37+I38+I39+I40</f>
        <v>762</v>
      </c>
      <c r="J23" s="20">
        <f>J24+J25+J26+J27+J28+J29+J30+J31+J32+J33+J34+J35+J36+J37+J38+J39+J40</f>
        <v>2493</v>
      </c>
      <c r="K23" s="20">
        <f>K24+K25+K26+K27+K28+K29+K30+K31+K32+K33+K34+K35+K36+K37+K38+K39+K40</f>
        <v>7181</v>
      </c>
      <c r="L23" s="20">
        <f>L24+L25+L26+L27+L28+L29+L30+L31+L32+L33+L34+L35+L36+L37+L38+L39+L40</f>
        <v>27610</v>
      </c>
      <c r="M23" s="20">
        <f>N23</f>
        <v>543</v>
      </c>
      <c r="N23" s="20">
        <f>N24+N25+N26+N27+N28+N29+N30+N31+N32+N33+N34+N35+N36+N37+N38+N39+N40</f>
        <v>543</v>
      </c>
      <c r="O23" s="19"/>
      <c r="P23" s="19"/>
      <c r="Q23" s="19"/>
    </row>
    <row r="24" s="6" customFormat="1" ht="42" customHeight="1" spans="1:17">
      <c r="A24" s="48" t="s">
        <v>75</v>
      </c>
      <c r="B24" s="33" t="s">
        <v>76</v>
      </c>
      <c r="C24" s="33" t="s">
        <v>77</v>
      </c>
      <c r="D24" s="34" t="s">
        <v>62</v>
      </c>
      <c r="E24" s="33" t="s">
        <v>78</v>
      </c>
      <c r="F24" s="34">
        <v>1</v>
      </c>
      <c r="G24" s="34" t="s">
        <v>36</v>
      </c>
      <c r="H24" s="34" t="s">
        <v>79</v>
      </c>
      <c r="I24" s="35">
        <v>21</v>
      </c>
      <c r="J24" s="35">
        <v>78</v>
      </c>
      <c r="K24" s="35">
        <v>163</v>
      </c>
      <c r="L24" s="35">
        <v>619</v>
      </c>
      <c r="M24" s="34">
        <f t="shared" ref="M21:M34" si="9">N24</f>
        <v>27</v>
      </c>
      <c r="N24" s="34">
        <v>27</v>
      </c>
      <c r="O24" s="34" t="s">
        <v>80</v>
      </c>
      <c r="P24" s="34" t="s">
        <v>80</v>
      </c>
      <c r="Q24" s="19"/>
    </row>
    <row r="25" s="6" customFormat="1" ht="42" customHeight="1" spans="1:17">
      <c r="A25" s="48" t="s">
        <v>81</v>
      </c>
      <c r="B25" s="33" t="s">
        <v>82</v>
      </c>
      <c r="C25" s="33" t="s">
        <v>83</v>
      </c>
      <c r="D25" s="34" t="s">
        <v>62</v>
      </c>
      <c r="E25" s="33" t="s">
        <v>84</v>
      </c>
      <c r="F25" s="34">
        <v>1</v>
      </c>
      <c r="G25" s="34" t="s">
        <v>36</v>
      </c>
      <c r="H25" s="34" t="s">
        <v>85</v>
      </c>
      <c r="I25" s="35">
        <v>4</v>
      </c>
      <c r="J25" s="35">
        <v>10</v>
      </c>
      <c r="K25" s="35">
        <v>63</v>
      </c>
      <c r="L25" s="35">
        <v>231</v>
      </c>
      <c r="M25" s="34">
        <f>N25</f>
        <v>15</v>
      </c>
      <c r="N25" s="34">
        <v>15</v>
      </c>
      <c r="O25" s="34" t="s">
        <v>80</v>
      </c>
      <c r="P25" s="34" t="s">
        <v>80</v>
      </c>
      <c r="Q25" s="19"/>
    </row>
    <row r="26" s="6" customFormat="1" ht="42" customHeight="1" spans="1:17">
      <c r="A26" s="48" t="s">
        <v>86</v>
      </c>
      <c r="B26" s="33" t="s">
        <v>87</v>
      </c>
      <c r="C26" s="33" t="s">
        <v>88</v>
      </c>
      <c r="D26" s="34" t="s">
        <v>62</v>
      </c>
      <c r="E26" s="33" t="s">
        <v>89</v>
      </c>
      <c r="F26" s="34">
        <v>1</v>
      </c>
      <c r="G26" s="34" t="s">
        <v>36</v>
      </c>
      <c r="H26" s="34" t="s">
        <v>90</v>
      </c>
      <c r="I26" s="35">
        <v>19</v>
      </c>
      <c r="J26" s="35">
        <v>64</v>
      </c>
      <c r="K26" s="35">
        <v>249</v>
      </c>
      <c r="L26" s="35">
        <v>928</v>
      </c>
      <c r="M26" s="34">
        <f>N26</f>
        <v>35</v>
      </c>
      <c r="N26" s="34">
        <v>35</v>
      </c>
      <c r="O26" s="34" t="s">
        <v>80</v>
      </c>
      <c r="P26" s="34" t="s">
        <v>80</v>
      </c>
      <c r="Q26" s="19"/>
    </row>
    <row r="27" s="6" customFormat="1" ht="42" customHeight="1" spans="1:17">
      <c r="A27" s="48" t="s">
        <v>91</v>
      </c>
      <c r="B27" s="33" t="s">
        <v>92</v>
      </c>
      <c r="C27" s="33" t="s">
        <v>93</v>
      </c>
      <c r="D27" s="34" t="s">
        <v>62</v>
      </c>
      <c r="E27" s="33" t="s">
        <v>94</v>
      </c>
      <c r="F27" s="34">
        <v>1</v>
      </c>
      <c r="G27" s="34" t="s">
        <v>36</v>
      </c>
      <c r="H27" s="34" t="s">
        <v>37</v>
      </c>
      <c r="I27" s="35">
        <v>19</v>
      </c>
      <c r="J27" s="35">
        <v>70</v>
      </c>
      <c r="K27" s="35">
        <v>72</v>
      </c>
      <c r="L27" s="35">
        <v>273</v>
      </c>
      <c r="M27" s="34">
        <f>N27</f>
        <v>18</v>
      </c>
      <c r="N27" s="34">
        <v>18</v>
      </c>
      <c r="O27" s="34" t="s">
        <v>80</v>
      </c>
      <c r="P27" s="34" t="s">
        <v>80</v>
      </c>
      <c r="Q27" s="19"/>
    </row>
    <row r="28" s="6" customFormat="1" ht="42" customHeight="1" spans="1:17">
      <c r="A28" s="48" t="s">
        <v>95</v>
      </c>
      <c r="B28" s="33" t="s">
        <v>96</v>
      </c>
      <c r="C28" s="33" t="s">
        <v>97</v>
      </c>
      <c r="D28" s="34" t="s">
        <v>62</v>
      </c>
      <c r="E28" s="33" t="s">
        <v>98</v>
      </c>
      <c r="F28" s="34">
        <v>1</v>
      </c>
      <c r="G28" s="34" t="s">
        <v>99</v>
      </c>
      <c r="H28" s="34" t="s">
        <v>100</v>
      </c>
      <c r="I28" s="35">
        <v>50</v>
      </c>
      <c r="J28" s="35">
        <v>165</v>
      </c>
      <c r="K28" s="35">
        <v>620</v>
      </c>
      <c r="L28" s="35">
        <v>2510</v>
      </c>
      <c r="M28" s="34">
        <f>N28</f>
        <v>86</v>
      </c>
      <c r="N28" s="34">
        <v>86</v>
      </c>
      <c r="O28" s="34" t="s">
        <v>80</v>
      </c>
      <c r="P28" s="34" t="s">
        <v>80</v>
      </c>
      <c r="Q28" s="19"/>
    </row>
    <row r="29" s="6" customFormat="1" ht="42" customHeight="1" spans="1:17">
      <c r="A29" s="48" t="s">
        <v>101</v>
      </c>
      <c r="B29" s="33" t="s">
        <v>102</v>
      </c>
      <c r="C29" s="33" t="s">
        <v>88</v>
      </c>
      <c r="D29" s="34" t="s">
        <v>62</v>
      </c>
      <c r="E29" s="33" t="s">
        <v>103</v>
      </c>
      <c r="F29" s="34">
        <v>1</v>
      </c>
      <c r="G29" s="34" t="s">
        <v>29</v>
      </c>
      <c r="H29" s="34" t="s">
        <v>104</v>
      </c>
      <c r="I29" s="35">
        <v>15</v>
      </c>
      <c r="J29" s="35">
        <v>52</v>
      </c>
      <c r="K29" s="35">
        <v>185</v>
      </c>
      <c r="L29" s="35">
        <v>702</v>
      </c>
      <c r="M29" s="34">
        <f>N29</f>
        <v>35</v>
      </c>
      <c r="N29" s="34">
        <v>35</v>
      </c>
      <c r="O29" s="34" t="s">
        <v>80</v>
      </c>
      <c r="P29" s="34" t="s">
        <v>80</v>
      </c>
      <c r="Q29" s="19"/>
    </row>
    <row r="30" s="6" customFormat="1" ht="42" customHeight="1" spans="1:17">
      <c r="A30" s="48" t="s">
        <v>105</v>
      </c>
      <c r="B30" s="33" t="s">
        <v>106</v>
      </c>
      <c r="C30" s="33" t="s">
        <v>107</v>
      </c>
      <c r="D30" s="34" t="s">
        <v>62</v>
      </c>
      <c r="E30" s="33" t="s">
        <v>108</v>
      </c>
      <c r="F30" s="34">
        <v>1</v>
      </c>
      <c r="G30" s="34" t="s">
        <v>29</v>
      </c>
      <c r="H30" s="34" t="s">
        <v>109</v>
      </c>
      <c r="I30" s="35">
        <v>73</v>
      </c>
      <c r="J30" s="35">
        <v>233</v>
      </c>
      <c r="K30" s="34">
        <v>544</v>
      </c>
      <c r="L30" s="34">
        <v>2112</v>
      </c>
      <c r="M30" s="34">
        <f>N30</f>
        <v>43</v>
      </c>
      <c r="N30" s="34">
        <v>43</v>
      </c>
      <c r="O30" s="34" t="s">
        <v>80</v>
      </c>
      <c r="P30" s="34" t="s">
        <v>80</v>
      </c>
      <c r="Q30" s="19"/>
    </row>
    <row r="31" s="6" customFormat="1" ht="42" customHeight="1" spans="1:17">
      <c r="A31" s="48" t="s">
        <v>110</v>
      </c>
      <c r="B31" s="33" t="s">
        <v>111</v>
      </c>
      <c r="C31" s="33" t="s">
        <v>112</v>
      </c>
      <c r="D31" s="34" t="s">
        <v>62</v>
      </c>
      <c r="E31" s="33" t="s">
        <v>113</v>
      </c>
      <c r="F31" s="34">
        <v>1</v>
      </c>
      <c r="G31" s="34" t="s">
        <v>57</v>
      </c>
      <c r="H31" s="34" t="s">
        <v>114</v>
      </c>
      <c r="I31" s="35">
        <v>14</v>
      </c>
      <c r="J31" s="35">
        <v>40</v>
      </c>
      <c r="K31" s="35">
        <v>110</v>
      </c>
      <c r="L31" s="35">
        <v>442</v>
      </c>
      <c r="M31" s="34">
        <f>N31</f>
        <v>28</v>
      </c>
      <c r="N31" s="34">
        <v>28</v>
      </c>
      <c r="O31" s="34" t="s">
        <v>80</v>
      </c>
      <c r="P31" s="34" t="s">
        <v>80</v>
      </c>
      <c r="Q31" s="19"/>
    </row>
    <row r="32" s="6" customFormat="1" ht="42" customHeight="1" spans="1:17">
      <c r="A32" s="48" t="s">
        <v>115</v>
      </c>
      <c r="B32" s="33" t="s">
        <v>116</v>
      </c>
      <c r="C32" s="33" t="s">
        <v>117</v>
      </c>
      <c r="D32" s="34" t="s">
        <v>62</v>
      </c>
      <c r="E32" s="33" t="s">
        <v>118</v>
      </c>
      <c r="F32" s="34">
        <v>1</v>
      </c>
      <c r="G32" s="34" t="s">
        <v>119</v>
      </c>
      <c r="H32" s="34" t="s">
        <v>120</v>
      </c>
      <c r="I32" s="35">
        <v>4</v>
      </c>
      <c r="J32" s="35">
        <v>12</v>
      </c>
      <c r="K32" s="35">
        <v>42</v>
      </c>
      <c r="L32" s="35">
        <v>155</v>
      </c>
      <c r="M32" s="34">
        <f>N32</f>
        <v>15</v>
      </c>
      <c r="N32" s="34">
        <v>15</v>
      </c>
      <c r="O32" s="34" t="s">
        <v>80</v>
      </c>
      <c r="P32" s="34" t="s">
        <v>80</v>
      </c>
      <c r="Q32" s="19"/>
    </row>
    <row r="33" s="6" customFormat="1" ht="42" customHeight="1" spans="1:17">
      <c r="A33" s="48" t="s">
        <v>121</v>
      </c>
      <c r="B33" s="33" t="s">
        <v>122</v>
      </c>
      <c r="C33" s="33" t="s">
        <v>123</v>
      </c>
      <c r="D33" s="34" t="s">
        <v>62</v>
      </c>
      <c r="E33" s="33" t="s">
        <v>124</v>
      </c>
      <c r="F33" s="34">
        <v>1</v>
      </c>
      <c r="G33" s="34" t="s">
        <v>125</v>
      </c>
      <c r="H33" s="34" t="s">
        <v>126</v>
      </c>
      <c r="I33" s="35">
        <v>60</v>
      </c>
      <c r="J33" s="35">
        <v>207</v>
      </c>
      <c r="K33" s="32">
        <v>964</v>
      </c>
      <c r="L33" s="32">
        <v>3969</v>
      </c>
      <c r="M33" s="34">
        <f>N33</f>
        <v>45</v>
      </c>
      <c r="N33" s="34">
        <v>45</v>
      </c>
      <c r="O33" s="34" t="s">
        <v>80</v>
      </c>
      <c r="P33" s="34" t="s">
        <v>80</v>
      </c>
      <c r="Q33" s="19"/>
    </row>
    <row r="34" s="6" customFormat="1" ht="42" customHeight="1" spans="1:17">
      <c r="A34" s="48" t="s">
        <v>127</v>
      </c>
      <c r="B34" s="33" t="s">
        <v>128</v>
      </c>
      <c r="C34" s="33" t="s">
        <v>129</v>
      </c>
      <c r="D34" s="34" t="s">
        <v>62</v>
      </c>
      <c r="E34" s="33" t="s">
        <v>130</v>
      </c>
      <c r="F34" s="34">
        <v>1</v>
      </c>
      <c r="G34" s="34" t="s">
        <v>131</v>
      </c>
      <c r="H34" s="34" t="s">
        <v>132</v>
      </c>
      <c r="I34" s="71">
        <v>73</v>
      </c>
      <c r="J34" s="71">
        <v>231</v>
      </c>
      <c r="K34" s="71">
        <v>878</v>
      </c>
      <c r="L34" s="71">
        <v>3355</v>
      </c>
      <c r="M34" s="34">
        <f>N34</f>
        <v>14</v>
      </c>
      <c r="N34" s="72">
        <v>14</v>
      </c>
      <c r="O34" s="34" t="s">
        <v>80</v>
      </c>
      <c r="P34" s="34" t="s">
        <v>80</v>
      </c>
      <c r="Q34" s="19"/>
    </row>
    <row r="35" s="7" customFormat="1" ht="50" customHeight="1" spans="1:17">
      <c r="A35" s="48" t="s">
        <v>133</v>
      </c>
      <c r="B35" s="33" t="s">
        <v>134</v>
      </c>
      <c r="C35" s="33" t="s">
        <v>135</v>
      </c>
      <c r="D35" s="34" t="s">
        <v>136</v>
      </c>
      <c r="E35" s="33" t="s">
        <v>137</v>
      </c>
      <c r="F35" s="49">
        <v>1</v>
      </c>
      <c r="G35" s="34" t="s">
        <v>29</v>
      </c>
      <c r="H35" s="34" t="s">
        <v>138</v>
      </c>
      <c r="I35" s="34">
        <v>92</v>
      </c>
      <c r="J35" s="34">
        <v>369</v>
      </c>
      <c r="K35" s="34">
        <v>440</v>
      </c>
      <c r="L35" s="34">
        <v>1718</v>
      </c>
      <c r="M35" s="32">
        <v>18</v>
      </c>
      <c r="N35" s="32">
        <v>18</v>
      </c>
      <c r="O35" s="34" t="s">
        <v>80</v>
      </c>
      <c r="P35" s="34" t="s">
        <v>80</v>
      </c>
      <c r="Q35" s="34"/>
    </row>
    <row r="36" s="7" customFormat="1" ht="50" customHeight="1" spans="1:17">
      <c r="A36" s="48" t="s">
        <v>139</v>
      </c>
      <c r="B36" s="33" t="s">
        <v>140</v>
      </c>
      <c r="C36" s="33" t="s">
        <v>141</v>
      </c>
      <c r="D36" s="34" t="s">
        <v>136</v>
      </c>
      <c r="E36" s="33" t="s">
        <v>142</v>
      </c>
      <c r="F36" s="49">
        <v>1</v>
      </c>
      <c r="G36" s="34" t="s">
        <v>29</v>
      </c>
      <c r="H36" s="34" t="s">
        <v>143</v>
      </c>
      <c r="I36" s="34">
        <v>22</v>
      </c>
      <c r="J36" s="34">
        <v>73</v>
      </c>
      <c r="K36" s="34">
        <v>252</v>
      </c>
      <c r="L36" s="34">
        <v>691</v>
      </c>
      <c r="M36" s="32">
        <v>52</v>
      </c>
      <c r="N36" s="49">
        <v>52</v>
      </c>
      <c r="O36" s="34" t="s">
        <v>80</v>
      </c>
      <c r="P36" s="34" t="s">
        <v>80</v>
      </c>
      <c r="Q36" s="34"/>
    </row>
    <row r="37" s="7" customFormat="1" ht="50" customHeight="1" spans="1:17">
      <c r="A37" s="48" t="s">
        <v>144</v>
      </c>
      <c r="B37" s="33" t="s">
        <v>145</v>
      </c>
      <c r="C37" s="33" t="s">
        <v>146</v>
      </c>
      <c r="D37" s="34" t="s">
        <v>136</v>
      </c>
      <c r="E37" s="33" t="s">
        <v>147</v>
      </c>
      <c r="F37" s="49">
        <v>1</v>
      </c>
      <c r="G37" s="34" t="s">
        <v>57</v>
      </c>
      <c r="H37" s="34" t="s">
        <v>148</v>
      </c>
      <c r="I37" s="34">
        <v>69</v>
      </c>
      <c r="J37" s="34">
        <v>202</v>
      </c>
      <c r="K37" s="32">
        <v>1103</v>
      </c>
      <c r="L37" s="32">
        <v>4433</v>
      </c>
      <c r="M37" s="32">
        <v>20</v>
      </c>
      <c r="N37" s="49">
        <v>20</v>
      </c>
      <c r="O37" s="34" t="s">
        <v>80</v>
      </c>
      <c r="P37" s="34" t="s">
        <v>80</v>
      </c>
      <c r="Q37" s="34"/>
    </row>
    <row r="38" s="7" customFormat="1" ht="50" customHeight="1" spans="1:17">
      <c r="A38" s="48" t="s">
        <v>149</v>
      </c>
      <c r="B38" s="33" t="s">
        <v>150</v>
      </c>
      <c r="C38" s="33" t="s">
        <v>151</v>
      </c>
      <c r="D38" s="34" t="s">
        <v>136</v>
      </c>
      <c r="E38" s="33" t="s">
        <v>152</v>
      </c>
      <c r="F38" s="49">
        <v>1</v>
      </c>
      <c r="G38" s="34" t="s">
        <v>99</v>
      </c>
      <c r="H38" s="34" t="s">
        <v>153</v>
      </c>
      <c r="I38" s="34">
        <v>51</v>
      </c>
      <c r="J38" s="34">
        <v>158</v>
      </c>
      <c r="K38" s="34">
        <v>545</v>
      </c>
      <c r="L38" s="34">
        <v>2142</v>
      </c>
      <c r="M38" s="32">
        <v>16</v>
      </c>
      <c r="N38" s="49">
        <v>16</v>
      </c>
      <c r="O38" s="34" t="s">
        <v>80</v>
      </c>
      <c r="P38" s="34" t="s">
        <v>80</v>
      </c>
      <c r="Q38" s="34"/>
    </row>
    <row r="39" s="7" customFormat="1" ht="50" customHeight="1" spans="1:17">
      <c r="A39" s="48" t="s">
        <v>154</v>
      </c>
      <c r="B39" s="33" t="s">
        <v>155</v>
      </c>
      <c r="C39" s="33" t="s">
        <v>156</v>
      </c>
      <c r="D39" s="34" t="s">
        <v>136</v>
      </c>
      <c r="E39" s="33" t="s">
        <v>157</v>
      </c>
      <c r="F39" s="49">
        <v>1</v>
      </c>
      <c r="G39" s="34" t="s">
        <v>42</v>
      </c>
      <c r="H39" s="34" t="s">
        <v>158</v>
      </c>
      <c r="I39" s="34">
        <v>18</v>
      </c>
      <c r="J39" s="34">
        <v>64</v>
      </c>
      <c r="K39" s="34">
        <v>529</v>
      </c>
      <c r="L39" s="34">
        <v>2056</v>
      </c>
      <c r="M39" s="32">
        <v>56</v>
      </c>
      <c r="N39" s="49">
        <v>56</v>
      </c>
      <c r="O39" s="34" t="s">
        <v>80</v>
      </c>
      <c r="P39" s="34" t="s">
        <v>80</v>
      </c>
      <c r="Q39" s="34"/>
    </row>
    <row r="40" s="7" customFormat="1" ht="50" customHeight="1" spans="1:17">
      <c r="A40" s="48" t="s">
        <v>159</v>
      </c>
      <c r="B40" s="33" t="s">
        <v>160</v>
      </c>
      <c r="C40" s="33" t="s">
        <v>161</v>
      </c>
      <c r="D40" s="34" t="s">
        <v>136</v>
      </c>
      <c r="E40" s="33" t="s">
        <v>162</v>
      </c>
      <c r="F40" s="49">
        <v>1</v>
      </c>
      <c r="G40" s="34" t="s">
        <v>48</v>
      </c>
      <c r="H40" s="34" t="s">
        <v>163</v>
      </c>
      <c r="I40" s="34">
        <v>158</v>
      </c>
      <c r="J40" s="34">
        <v>465</v>
      </c>
      <c r="K40" s="34">
        <v>422</v>
      </c>
      <c r="L40" s="34">
        <v>1274</v>
      </c>
      <c r="M40" s="32">
        <v>20</v>
      </c>
      <c r="N40" s="49">
        <v>20</v>
      </c>
      <c r="O40" s="34" t="s">
        <v>80</v>
      </c>
      <c r="P40" s="34" t="s">
        <v>80</v>
      </c>
      <c r="Q40" s="34"/>
    </row>
    <row r="41" s="6" customFormat="1" ht="51" customHeight="1" spans="1:17">
      <c r="A41" s="26" t="s">
        <v>164</v>
      </c>
      <c r="B41" s="43"/>
      <c r="C41" s="45"/>
      <c r="D41" s="46"/>
      <c r="E41" s="47"/>
      <c r="F41" s="20">
        <f>F42+F43+F44+F45+F46+F47+F48</f>
        <v>7</v>
      </c>
      <c r="G41" s="20"/>
      <c r="H41" s="20"/>
      <c r="I41" s="20">
        <f t="shared" ref="I41:N41" si="10">I42+I43+I44+I45+I46+I47+I48</f>
        <v>896</v>
      </c>
      <c r="J41" s="20">
        <f>J42+J43+J44+J45+J46+J47+J48</f>
        <v>2832</v>
      </c>
      <c r="K41" s="20">
        <f>K42+K43+K44+K45+K46+K47+K48</f>
        <v>4869</v>
      </c>
      <c r="L41" s="20">
        <f>L42+L43+L44+L45+L46+L47+L48</f>
        <v>18140</v>
      </c>
      <c r="M41" s="20">
        <f>M42+M43+M44+M45+M46+M47+M48</f>
        <v>133.97</v>
      </c>
      <c r="N41" s="20">
        <f>N42+N43+N44+N45+N46+N47+N48</f>
        <v>133.97</v>
      </c>
      <c r="O41" s="70"/>
      <c r="P41" s="70"/>
      <c r="Q41" s="46"/>
    </row>
    <row r="42" s="8" customFormat="1" ht="48" customHeight="1" spans="1:17">
      <c r="A42" s="48" t="s">
        <v>165</v>
      </c>
      <c r="B42" s="33" t="s">
        <v>166</v>
      </c>
      <c r="C42" s="33" t="s">
        <v>167</v>
      </c>
      <c r="D42" s="34" t="s">
        <v>136</v>
      </c>
      <c r="E42" s="33" t="s">
        <v>168</v>
      </c>
      <c r="F42" s="34">
        <v>1</v>
      </c>
      <c r="G42" s="34" t="s">
        <v>169</v>
      </c>
      <c r="H42" s="34" t="s">
        <v>170</v>
      </c>
      <c r="I42" s="34">
        <v>92</v>
      </c>
      <c r="J42" s="34">
        <v>274</v>
      </c>
      <c r="K42" s="34">
        <v>730</v>
      </c>
      <c r="L42" s="34">
        <v>2585</v>
      </c>
      <c r="M42" s="32">
        <v>20.88</v>
      </c>
      <c r="N42" s="34">
        <v>20.88</v>
      </c>
      <c r="O42" s="34" t="s">
        <v>171</v>
      </c>
      <c r="P42" s="34" t="s">
        <v>172</v>
      </c>
      <c r="Q42" s="79"/>
    </row>
    <row r="43" s="8" customFormat="1" ht="48" customHeight="1" spans="1:17">
      <c r="A43" s="48" t="s">
        <v>173</v>
      </c>
      <c r="B43" s="33" t="s">
        <v>174</v>
      </c>
      <c r="C43" s="33" t="s">
        <v>175</v>
      </c>
      <c r="D43" s="34" t="s">
        <v>136</v>
      </c>
      <c r="E43" s="33" t="s">
        <v>176</v>
      </c>
      <c r="F43" s="34">
        <v>1</v>
      </c>
      <c r="G43" s="34" t="s">
        <v>48</v>
      </c>
      <c r="H43" s="34" t="s">
        <v>163</v>
      </c>
      <c r="I43" s="34">
        <v>158</v>
      </c>
      <c r="J43" s="34">
        <v>465</v>
      </c>
      <c r="K43" s="34">
        <v>438</v>
      </c>
      <c r="L43" s="34">
        <v>1276</v>
      </c>
      <c r="M43" s="34">
        <v>26.09</v>
      </c>
      <c r="N43" s="34">
        <v>26.09</v>
      </c>
      <c r="O43" s="34" t="s">
        <v>177</v>
      </c>
      <c r="P43" s="34" t="s">
        <v>172</v>
      </c>
      <c r="Q43" s="79"/>
    </row>
    <row r="44" s="8" customFormat="1" ht="48" customHeight="1" spans="1:17">
      <c r="A44" s="48" t="s">
        <v>178</v>
      </c>
      <c r="B44" s="33" t="s">
        <v>179</v>
      </c>
      <c r="C44" s="33" t="s">
        <v>180</v>
      </c>
      <c r="D44" s="34" t="s">
        <v>136</v>
      </c>
      <c r="E44" s="33" t="s">
        <v>181</v>
      </c>
      <c r="F44" s="34">
        <v>1</v>
      </c>
      <c r="G44" s="34" t="s">
        <v>36</v>
      </c>
      <c r="H44" s="34" t="s">
        <v>182</v>
      </c>
      <c r="I44" s="34">
        <v>59</v>
      </c>
      <c r="J44" s="34">
        <v>203</v>
      </c>
      <c r="K44" s="34">
        <v>156</v>
      </c>
      <c r="L44" s="34">
        <v>510</v>
      </c>
      <c r="M44" s="34">
        <v>17</v>
      </c>
      <c r="N44" s="34">
        <v>17</v>
      </c>
      <c r="O44" s="73" t="s">
        <v>183</v>
      </c>
      <c r="P44" s="73" t="s">
        <v>172</v>
      </c>
      <c r="Q44" s="79"/>
    </row>
    <row r="45" s="8" customFormat="1" ht="48" customHeight="1" spans="1:17">
      <c r="A45" s="48" t="s">
        <v>184</v>
      </c>
      <c r="B45" s="33" t="s">
        <v>185</v>
      </c>
      <c r="C45" s="33" t="s">
        <v>186</v>
      </c>
      <c r="D45" s="34" t="s">
        <v>136</v>
      </c>
      <c r="E45" s="33" t="s">
        <v>187</v>
      </c>
      <c r="F45" s="34">
        <v>1</v>
      </c>
      <c r="G45" s="34" t="s">
        <v>169</v>
      </c>
      <c r="H45" s="34" t="s">
        <v>188</v>
      </c>
      <c r="I45" s="34">
        <v>67</v>
      </c>
      <c r="J45" s="34">
        <v>216</v>
      </c>
      <c r="K45" s="34">
        <v>500</v>
      </c>
      <c r="L45" s="34">
        <v>1500</v>
      </c>
      <c r="M45" s="34">
        <v>7</v>
      </c>
      <c r="N45" s="34">
        <v>7</v>
      </c>
      <c r="O45" s="73" t="s">
        <v>171</v>
      </c>
      <c r="P45" s="73" t="s">
        <v>172</v>
      </c>
      <c r="Q45" s="79"/>
    </row>
    <row r="46" s="8" customFormat="1" ht="48" customHeight="1" spans="1:17">
      <c r="A46" s="48" t="s">
        <v>189</v>
      </c>
      <c r="B46" s="33" t="s">
        <v>190</v>
      </c>
      <c r="C46" s="33" t="s">
        <v>191</v>
      </c>
      <c r="D46" s="34" t="s">
        <v>136</v>
      </c>
      <c r="E46" s="33" t="s">
        <v>192</v>
      </c>
      <c r="F46" s="34">
        <v>1</v>
      </c>
      <c r="G46" s="34" t="s">
        <v>57</v>
      </c>
      <c r="H46" s="34" t="s">
        <v>70</v>
      </c>
      <c r="I46" s="34">
        <v>112</v>
      </c>
      <c r="J46" s="34">
        <v>334</v>
      </c>
      <c r="K46" s="34">
        <v>900</v>
      </c>
      <c r="L46" s="34">
        <v>3255</v>
      </c>
      <c r="M46" s="34">
        <v>7.1</v>
      </c>
      <c r="N46" s="34">
        <v>7.1</v>
      </c>
      <c r="O46" s="73" t="s">
        <v>71</v>
      </c>
      <c r="P46" s="73" t="s">
        <v>172</v>
      </c>
      <c r="Q46" s="79"/>
    </row>
    <row r="47" s="8" customFormat="1" ht="62" customHeight="1" spans="1:17">
      <c r="A47" s="48" t="s">
        <v>193</v>
      </c>
      <c r="B47" s="33" t="s">
        <v>194</v>
      </c>
      <c r="C47" s="33" t="s">
        <v>195</v>
      </c>
      <c r="D47" s="34" t="s">
        <v>136</v>
      </c>
      <c r="E47" s="33" t="s">
        <v>196</v>
      </c>
      <c r="F47" s="34">
        <v>1</v>
      </c>
      <c r="G47" s="34" t="s">
        <v>29</v>
      </c>
      <c r="H47" s="34" t="s">
        <v>104</v>
      </c>
      <c r="I47" s="34">
        <v>61</v>
      </c>
      <c r="J47" s="34">
        <v>237</v>
      </c>
      <c r="K47" s="34">
        <v>645</v>
      </c>
      <c r="L47" s="34">
        <v>2514</v>
      </c>
      <c r="M47" s="34">
        <v>24.9</v>
      </c>
      <c r="N47" s="34">
        <v>24.9</v>
      </c>
      <c r="O47" s="73" t="s">
        <v>197</v>
      </c>
      <c r="P47" s="73" t="s">
        <v>172</v>
      </c>
      <c r="Q47" s="79"/>
    </row>
    <row r="48" s="8" customFormat="1" ht="48" customHeight="1" spans="1:17">
      <c r="A48" s="48" t="s">
        <v>198</v>
      </c>
      <c r="B48" s="33" t="s">
        <v>199</v>
      </c>
      <c r="C48" s="33" t="s">
        <v>200</v>
      </c>
      <c r="D48" s="34" t="s">
        <v>136</v>
      </c>
      <c r="E48" s="33" t="s">
        <v>201</v>
      </c>
      <c r="F48" s="34">
        <v>1</v>
      </c>
      <c r="G48" s="34" t="s">
        <v>202</v>
      </c>
      <c r="H48" s="34" t="s">
        <v>203</v>
      </c>
      <c r="I48" s="34">
        <v>347</v>
      </c>
      <c r="J48" s="34">
        <v>1103</v>
      </c>
      <c r="K48" s="34">
        <v>1500</v>
      </c>
      <c r="L48" s="34">
        <v>6500</v>
      </c>
      <c r="M48" s="34">
        <v>31</v>
      </c>
      <c r="N48" s="34">
        <v>31</v>
      </c>
      <c r="O48" s="73" t="s">
        <v>204</v>
      </c>
      <c r="P48" s="73" t="s">
        <v>172</v>
      </c>
      <c r="Q48" s="79"/>
    </row>
    <row r="49" s="6" customFormat="1" ht="91" customHeight="1" spans="1:17">
      <c r="A49" s="26" t="s">
        <v>205</v>
      </c>
      <c r="B49" s="43"/>
      <c r="C49" s="45"/>
      <c r="D49" s="50"/>
      <c r="E49" s="47"/>
      <c r="F49" s="20">
        <f>F50+F51+F52</f>
        <v>3</v>
      </c>
      <c r="G49" s="20"/>
      <c r="H49" s="20"/>
      <c r="I49" s="20">
        <f t="shared" ref="I49:N49" si="11">I50+I51+I52</f>
        <v>439</v>
      </c>
      <c r="J49" s="20">
        <f>J50+J51+J52</f>
        <v>812</v>
      </c>
      <c r="K49" s="20">
        <f>K50+K51+K52</f>
        <v>2943</v>
      </c>
      <c r="L49" s="20">
        <f>L50+L51+L52</f>
        <v>10385</v>
      </c>
      <c r="M49" s="20">
        <f>M50+M51+M52</f>
        <v>113.27</v>
      </c>
      <c r="N49" s="20">
        <f>N50+N51+N52</f>
        <v>113.27</v>
      </c>
      <c r="O49" s="70"/>
      <c r="P49" s="70"/>
      <c r="Q49" s="46"/>
    </row>
    <row r="50" s="8" customFormat="1" ht="45" customHeight="1" spans="1:17">
      <c r="A50" s="48" t="s">
        <v>206</v>
      </c>
      <c r="B50" s="33" t="s">
        <v>207</v>
      </c>
      <c r="C50" s="33" t="s">
        <v>208</v>
      </c>
      <c r="D50" s="34" t="s">
        <v>136</v>
      </c>
      <c r="E50" s="33" t="s">
        <v>209</v>
      </c>
      <c r="F50" s="34">
        <v>1</v>
      </c>
      <c r="G50" s="34" t="s">
        <v>42</v>
      </c>
      <c r="H50" s="34" t="s">
        <v>210</v>
      </c>
      <c r="I50" s="34">
        <v>117</v>
      </c>
      <c r="J50" s="34">
        <v>322</v>
      </c>
      <c r="K50" s="34">
        <v>1508</v>
      </c>
      <c r="L50" s="34">
        <v>5000</v>
      </c>
      <c r="M50" s="34">
        <v>54.46</v>
      </c>
      <c r="N50" s="34">
        <v>54.46</v>
      </c>
      <c r="O50" s="73" t="s">
        <v>211</v>
      </c>
      <c r="P50" s="73" t="s">
        <v>211</v>
      </c>
      <c r="Q50" s="79"/>
    </row>
    <row r="51" s="8" customFormat="1" ht="45" customHeight="1" spans="1:17">
      <c r="A51" s="48" t="s">
        <v>212</v>
      </c>
      <c r="B51" s="33" t="s">
        <v>213</v>
      </c>
      <c r="C51" s="33" t="s">
        <v>214</v>
      </c>
      <c r="D51" s="34" t="s">
        <v>136</v>
      </c>
      <c r="E51" s="33" t="s">
        <v>215</v>
      </c>
      <c r="F51" s="34">
        <v>1</v>
      </c>
      <c r="G51" s="34" t="s">
        <v>202</v>
      </c>
      <c r="H51" s="34" t="s">
        <v>216</v>
      </c>
      <c r="I51" s="34">
        <v>142</v>
      </c>
      <c r="J51" s="34">
        <v>435</v>
      </c>
      <c r="K51" s="34">
        <v>1000</v>
      </c>
      <c r="L51" s="34">
        <v>3750</v>
      </c>
      <c r="M51" s="34">
        <v>42.46</v>
      </c>
      <c r="N51" s="34">
        <v>42.46</v>
      </c>
      <c r="O51" s="73" t="s">
        <v>211</v>
      </c>
      <c r="P51" s="73" t="s">
        <v>211</v>
      </c>
      <c r="Q51" s="79"/>
    </row>
    <row r="52" s="8" customFormat="1" ht="45" customHeight="1" spans="1:17">
      <c r="A52" s="48" t="s">
        <v>217</v>
      </c>
      <c r="B52" s="33" t="s">
        <v>218</v>
      </c>
      <c r="C52" s="33" t="s">
        <v>219</v>
      </c>
      <c r="D52" s="34" t="s">
        <v>136</v>
      </c>
      <c r="E52" s="33" t="s">
        <v>220</v>
      </c>
      <c r="F52" s="34">
        <v>1</v>
      </c>
      <c r="G52" s="34" t="s">
        <v>131</v>
      </c>
      <c r="H52" s="34" t="s">
        <v>221</v>
      </c>
      <c r="I52" s="34">
        <v>180</v>
      </c>
      <c r="J52" s="34">
        <v>55</v>
      </c>
      <c r="K52" s="34">
        <v>435</v>
      </c>
      <c r="L52" s="34">
        <v>1635</v>
      </c>
      <c r="M52" s="34">
        <v>16.35</v>
      </c>
      <c r="N52" s="34">
        <v>16.35</v>
      </c>
      <c r="O52" s="73" t="s">
        <v>211</v>
      </c>
      <c r="P52" s="73" t="s">
        <v>211</v>
      </c>
      <c r="Q52" s="79"/>
    </row>
    <row r="53" s="1" customFormat="1" ht="31" customHeight="1" spans="1:17">
      <c r="A53" s="21" t="s">
        <v>222</v>
      </c>
      <c r="B53" s="51"/>
      <c r="C53" s="51"/>
      <c r="D53" s="29"/>
      <c r="E53" s="51"/>
      <c r="F53" s="29">
        <f>F54</f>
        <v>1</v>
      </c>
      <c r="G53" s="29"/>
      <c r="H53" s="29"/>
      <c r="I53" s="20">
        <f t="shared" ref="I53:N53" si="12">I54</f>
        <v>0</v>
      </c>
      <c r="J53" s="20">
        <f>J54</f>
        <v>0</v>
      </c>
      <c r="K53" s="20">
        <f>K54</f>
        <v>0</v>
      </c>
      <c r="L53" s="20">
        <f>L54</f>
        <v>0</v>
      </c>
      <c r="M53" s="20">
        <f>M54</f>
        <v>21</v>
      </c>
      <c r="N53" s="20">
        <f>N54</f>
        <v>21</v>
      </c>
      <c r="O53" s="30"/>
      <c r="P53" s="30"/>
      <c r="Q53" s="29"/>
    </row>
    <row r="54" s="1" customFormat="1" ht="31" customHeight="1" spans="1:17">
      <c r="A54" s="52" t="s">
        <v>223</v>
      </c>
      <c r="B54" s="51"/>
      <c r="C54" s="51"/>
      <c r="D54" s="29"/>
      <c r="E54" s="51"/>
      <c r="F54" s="29">
        <f>F55</f>
        <v>1</v>
      </c>
      <c r="G54" s="29"/>
      <c r="H54" s="29"/>
      <c r="I54" s="20">
        <f t="shared" ref="I54:N54" si="13">I55</f>
        <v>0</v>
      </c>
      <c r="J54" s="20">
        <f>J55</f>
        <v>0</v>
      </c>
      <c r="K54" s="20">
        <f>K55</f>
        <v>0</v>
      </c>
      <c r="L54" s="20">
        <f>L55</f>
        <v>0</v>
      </c>
      <c r="M54" s="20">
        <f>M55</f>
        <v>21</v>
      </c>
      <c r="N54" s="20">
        <f>N55</f>
        <v>21</v>
      </c>
      <c r="O54" s="30"/>
      <c r="P54" s="30"/>
      <c r="Q54" s="29"/>
    </row>
    <row r="55" s="3" customFormat="1" ht="54" customHeight="1" spans="1:17">
      <c r="A55" s="53" t="s">
        <v>224</v>
      </c>
      <c r="B55" s="33" t="s">
        <v>225</v>
      </c>
      <c r="C55" s="33" t="s">
        <v>226</v>
      </c>
      <c r="D55" s="34">
        <v>2024</v>
      </c>
      <c r="E55" s="54" t="s">
        <v>227</v>
      </c>
      <c r="F55" s="35">
        <v>1</v>
      </c>
      <c r="G55" s="55" t="s">
        <v>228</v>
      </c>
      <c r="H55" s="55" t="s">
        <v>229</v>
      </c>
      <c r="I55" s="35">
        <v>0</v>
      </c>
      <c r="J55" s="35">
        <v>0</v>
      </c>
      <c r="K55" s="35">
        <v>0</v>
      </c>
      <c r="L55" s="35">
        <v>0</v>
      </c>
      <c r="M55" s="35">
        <v>21</v>
      </c>
      <c r="N55" s="35">
        <v>21</v>
      </c>
      <c r="O55" s="35" t="s">
        <v>32</v>
      </c>
      <c r="P55" s="35" t="s">
        <v>32</v>
      </c>
      <c r="Q55" s="35"/>
    </row>
  </sheetData>
  <autoFilter ref="A5:Q55"/>
  <mergeCells count="15">
    <mergeCell ref="A2:P2"/>
    <mergeCell ref="O3:P3"/>
    <mergeCell ref="G4:H4"/>
    <mergeCell ref="I4:J4"/>
    <mergeCell ref="K4:L4"/>
    <mergeCell ref="M4:N4"/>
    <mergeCell ref="A4:A5"/>
    <mergeCell ref="B4:B5"/>
    <mergeCell ref="C4:C5"/>
    <mergeCell ref="D4:D5"/>
    <mergeCell ref="E4:E5"/>
    <mergeCell ref="F4:F5"/>
    <mergeCell ref="O4:O5"/>
    <mergeCell ref="P4:P5"/>
    <mergeCell ref="Q4:Q5"/>
  </mergeCells>
  <dataValidations count="1">
    <dataValidation allowBlank="1" showInputMessage="1" showErrorMessage="1" sqref="I40:J40 L40"/>
  </dataValidations>
  <pageMargins left="0.751388888888889" right="0.751388888888889" top="0.590277777777778" bottom="0.511805555555556"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海豚</cp:lastModifiedBy>
  <dcterms:created xsi:type="dcterms:W3CDTF">2016-03-02T09:17:00Z</dcterms:created>
  <cp:lastPrinted>2021-06-24T18:10:00Z</cp:lastPrinted>
  <dcterms:modified xsi:type="dcterms:W3CDTF">2024-10-31T03:17:30Z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ICV">
    <vt:lpwstr>9B08C2A911EF4F918488BB79BFFCCEAC_13</vt:lpwstr>
  </property>
  <property fmtid="{D5CDD505-2E9C-101B-9397-08002B2CF9AE}" pid="4" name="KSOReadingLayout">
    <vt:bool>true</vt:bool>
  </property>
</Properties>
</file>